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6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7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8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9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10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11.xml" ContentType="application/vnd.openxmlformats-officedocument.drawing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12.xml" ContentType="application/vnd.openxmlformats-officedocument.drawing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13.xml" ContentType="application/vnd.openxmlformats-officedocument.drawing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528"/>
  <workbookPr/>
  <mc:AlternateContent xmlns:mc="http://schemas.openxmlformats.org/markup-compatibility/2006">
    <mc:Choice Requires="x15">
      <x15ac:absPath xmlns:x15ac="http://schemas.microsoft.com/office/spreadsheetml/2010/11/ac" url="H:\Angela-AOS-Summer 2017\GLEON-Angela\"/>
    </mc:Choice>
  </mc:AlternateContent>
  <bookViews>
    <workbookView xWindow="0" yWindow="0" windowWidth="19440" windowHeight="12210" xr2:uid="{00000000-000D-0000-FFFF-FFFF00000000}"/>
  </bookViews>
  <sheets>
    <sheet name="Summary" sheetId="8" r:id="rId1"/>
    <sheet name="Flux Calculations" sheetId="7" r:id="rId2"/>
    <sheet name="Data" sheetId="9" r:id="rId3"/>
    <sheet name="1C" sheetId="2" r:id="rId4"/>
    <sheet name="1G" sheetId="1" r:id="rId5"/>
    <sheet name="2C" sheetId="11" r:id="rId6"/>
    <sheet name="2G" sheetId="10" r:id="rId7"/>
    <sheet name="3C" sheetId="12" r:id="rId8"/>
    <sheet name="3G" sheetId="4" r:id="rId9"/>
    <sheet name="4C" sheetId="5" r:id="rId10"/>
    <sheet name="4G" sheetId="6" r:id="rId11"/>
    <sheet name="5C" sheetId="14" r:id="rId12"/>
    <sheet name="5G" sheetId="15" r:id="rId13"/>
    <sheet name="6C" sheetId="16" r:id="rId14"/>
    <sheet name="6G" sheetId="17" r:id="rId15"/>
  </sheets>
  <definedNames>
    <definedName name="_xlnm._FilterDatabase" localSheetId="2" hidden="1">Data!$A$3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7" l="1"/>
  <c r="D5" i="7" l="1"/>
  <c r="C5" i="7"/>
  <c r="I15" i="11"/>
  <c r="I14" i="11"/>
  <c r="I13" i="11"/>
  <c r="I12" i="11"/>
  <c r="I11" i="11"/>
  <c r="I10" i="11"/>
  <c r="I9" i="11"/>
  <c r="I8" i="11"/>
  <c r="I7" i="11"/>
  <c r="I6" i="11"/>
  <c r="I5" i="11"/>
  <c r="I4" i="11"/>
  <c r="J4" i="11" s="1"/>
  <c r="J49" i="1"/>
  <c r="K49" i="1" s="1"/>
  <c r="I45" i="1"/>
  <c r="I44" i="1"/>
  <c r="I43" i="1"/>
  <c r="I42" i="1"/>
  <c r="I41" i="1"/>
  <c r="I40" i="1"/>
  <c r="I39" i="1"/>
  <c r="I38" i="1"/>
  <c r="I37" i="1"/>
  <c r="I36" i="1"/>
  <c r="I35" i="1"/>
  <c r="J34" i="1" s="1"/>
  <c r="I34" i="1"/>
  <c r="B9" i="8" l="1"/>
  <c r="B10" i="8"/>
  <c r="B11" i="8"/>
  <c r="B12" i="8"/>
  <c r="B13" i="8"/>
  <c r="B8" i="8"/>
  <c r="I36" i="17" l="1"/>
  <c r="I37" i="17"/>
  <c r="I38" i="17"/>
  <c r="I39" i="17"/>
  <c r="I40" i="17"/>
  <c r="I41" i="17"/>
  <c r="I42" i="17"/>
  <c r="I43" i="17"/>
  <c r="I44" i="17"/>
  <c r="I45" i="17"/>
  <c r="I35" i="17"/>
  <c r="I34" i="17"/>
  <c r="I21" i="17"/>
  <c r="I22" i="17"/>
  <c r="I23" i="17"/>
  <c r="I24" i="17"/>
  <c r="I25" i="17"/>
  <c r="I26" i="17"/>
  <c r="I27" i="17"/>
  <c r="I28" i="17"/>
  <c r="I29" i="17"/>
  <c r="I30" i="17"/>
  <c r="I20" i="17"/>
  <c r="I19" i="17"/>
  <c r="I6" i="17"/>
  <c r="I7" i="17"/>
  <c r="I8" i="17"/>
  <c r="I9" i="17"/>
  <c r="I10" i="17"/>
  <c r="I11" i="17"/>
  <c r="I12" i="17"/>
  <c r="I13" i="17"/>
  <c r="I14" i="17"/>
  <c r="I15" i="17"/>
  <c r="I5" i="17"/>
  <c r="I4" i="17"/>
  <c r="I36" i="16"/>
  <c r="I37" i="16"/>
  <c r="I38" i="16"/>
  <c r="I39" i="16"/>
  <c r="I40" i="16"/>
  <c r="I41" i="16"/>
  <c r="I42" i="16"/>
  <c r="I43" i="16"/>
  <c r="I44" i="16"/>
  <c r="I45" i="16"/>
  <c r="I35" i="16"/>
  <c r="I34" i="16"/>
  <c r="I21" i="16"/>
  <c r="I22" i="16"/>
  <c r="I23" i="16"/>
  <c r="I24" i="16"/>
  <c r="I25" i="16"/>
  <c r="I26" i="16"/>
  <c r="I27" i="16"/>
  <c r="I28" i="16"/>
  <c r="I29" i="16"/>
  <c r="I30" i="16"/>
  <c r="I20" i="16"/>
  <c r="I19" i="16"/>
  <c r="I5" i="16"/>
  <c r="I6" i="16"/>
  <c r="I7" i="16"/>
  <c r="I8" i="16"/>
  <c r="I9" i="16"/>
  <c r="I10" i="16"/>
  <c r="I11" i="16"/>
  <c r="I12" i="16"/>
  <c r="I13" i="16"/>
  <c r="I14" i="16"/>
  <c r="I4" i="16"/>
  <c r="I36" i="15"/>
  <c r="I37" i="15"/>
  <c r="I38" i="15"/>
  <c r="I39" i="15"/>
  <c r="I40" i="15"/>
  <c r="I41" i="15"/>
  <c r="I42" i="15"/>
  <c r="I43" i="15"/>
  <c r="I44" i="15"/>
  <c r="I45" i="15"/>
  <c r="I35" i="15"/>
  <c r="I34" i="15"/>
  <c r="I21" i="15"/>
  <c r="I22" i="15"/>
  <c r="I23" i="15"/>
  <c r="I24" i="15"/>
  <c r="I25" i="15"/>
  <c r="I26" i="15"/>
  <c r="I27" i="15"/>
  <c r="I28" i="15"/>
  <c r="I29" i="15"/>
  <c r="I30" i="15"/>
  <c r="I20" i="15"/>
  <c r="I19" i="15"/>
  <c r="I6" i="15"/>
  <c r="I7" i="15"/>
  <c r="I8" i="15"/>
  <c r="I9" i="15"/>
  <c r="I10" i="15"/>
  <c r="I11" i="15"/>
  <c r="I12" i="15"/>
  <c r="I13" i="15"/>
  <c r="I14" i="15"/>
  <c r="I15" i="15"/>
  <c r="I5" i="15"/>
  <c r="I4" i="15"/>
  <c r="I36" i="14"/>
  <c r="I37" i="14"/>
  <c r="I38" i="14"/>
  <c r="I39" i="14"/>
  <c r="I40" i="14"/>
  <c r="I41" i="14"/>
  <c r="I42" i="14"/>
  <c r="I43" i="14"/>
  <c r="I44" i="14"/>
  <c r="I45" i="14"/>
  <c r="I35" i="14"/>
  <c r="I34" i="14"/>
  <c r="I21" i="14"/>
  <c r="I22" i="14"/>
  <c r="I23" i="14"/>
  <c r="I24" i="14"/>
  <c r="I25" i="14"/>
  <c r="I26" i="14"/>
  <c r="I27" i="14"/>
  <c r="I28" i="14"/>
  <c r="I29" i="14"/>
  <c r="I30" i="14"/>
  <c r="I20" i="14"/>
  <c r="I19" i="14"/>
  <c r="I6" i="14"/>
  <c r="I7" i="14"/>
  <c r="I8" i="14"/>
  <c r="I9" i="14"/>
  <c r="I10" i="14"/>
  <c r="I11" i="14"/>
  <c r="I12" i="14"/>
  <c r="I13" i="14"/>
  <c r="I14" i="14"/>
  <c r="I15" i="14"/>
  <c r="I5" i="14"/>
  <c r="I4" i="14"/>
  <c r="I36" i="6"/>
  <c r="I37" i="6"/>
  <c r="I38" i="6"/>
  <c r="I39" i="6"/>
  <c r="I40" i="6"/>
  <c r="I41" i="6"/>
  <c r="I42" i="6"/>
  <c r="I43" i="6"/>
  <c r="I44" i="6"/>
  <c r="I45" i="6"/>
  <c r="I35" i="6"/>
  <c r="I34" i="6"/>
  <c r="I21" i="6"/>
  <c r="I22" i="6"/>
  <c r="I23" i="6"/>
  <c r="I24" i="6"/>
  <c r="I25" i="6"/>
  <c r="I26" i="6"/>
  <c r="I27" i="6"/>
  <c r="I28" i="6"/>
  <c r="I29" i="6"/>
  <c r="I30" i="6"/>
  <c r="I20" i="6"/>
  <c r="I19" i="6"/>
  <c r="I6" i="6"/>
  <c r="I7" i="6"/>
  <c r="I8" i="6"/>
  <c r="I9" i="6"/>
  <c r="I10" i="6"/>
  <c r="I11" i="6"/>
  <c r="I12" i="6"/>
  <c r="I13" i="6"/>
  <c r="I14" i="6"/>
  <c r="I15" i="6"/>
  <c r="I5" i="6"/>
  <c r="I4" i="6"/>
  <c r="I36" i="5"/>
  <c r="I37" i="5"/>
  <c r="I38" i="5"/>
  <c r="I39" i="5"/>
  <c r="I40" i="5"/>
  <c r="I41" i="5"/>
  <c r="I42" i="5"/>
  <c r="I43" i="5"/>
  <c r="I44" i="5"/>
  <c r="I45" i="5"/>
  <c r="I35" i="5"/>
  <c r="I34" i="5"/>
  <c r="I21" i="5"/>
  <c r="I22" i="5"/>
  <c r="I23" i="5"/>
  <c r="I24" i="5"/>
  <c r="I25" i="5"/>
  <c r="I26" i="5"/>
  <c r="I27" i="5"/>
  <c r="I28" i="5"/>
  <c r="I29" i="5"/>
  <c r="I30" i="5"/>
  <c r="I20" i="5"/>
  <c r="I19" i="5"/>
  <c r="I6" i="5"/>
  <c r="I7" i="5"/>
  <c r="I8" i="5"/>
  <c r="I9" i="5"/>
  <c r="I10" i="5"/>
  <c r="I11" i="5"/>
  <c r="I12" i="5"/>
  <c r="I13" i="5"/>
  <c r="I14" i="5"/>
  <c r="I15" i="5"/>
  <c r="I5" i="5"/>
  <c r="I4" i="5"/>
  <c r="I36" i="4"/>
  <c r="I37" i="4"/>
  <c r="I38" i="4"/>
  <c r="I39" i="4"/>
  <c r="I40" i="4"/>
  <c r="I41" i="4"/>
  <c r="I42" i="4"/>
  <c r="I43" i="4"/>
  <c r="I44" i="4"/>
  <c r="I45" i="4"/>
  <c r="I35" i="4"/>
  <c r="I34" i="4"/>
  <c r="I21" i="4"/>
  <c r="I22" i="4"/>
  <c r="I23" i="4"/>
  <c r="I24" i="4"/>
  <c r="I25" i="4"/>
  <c r="I26" i="4"/>
  <c r="I27" i="4"/>
  <c r="I28" i="4"/>
  <c r="I29" i="4"/>
  <c r="I30" i="4"/>
  <c r="I20" i="4"/>
  <c r="I19" i="4"/>
  <c r="I6" i="4"/>
  <c r="I7" i="4"/>
  <c r="I8" i="4"/>
  <c r="I9" i="4"/>
  <c r="I10" i="4"/>
  <c r="I11" i="4"/>
  <c r="I12" i="4"/>
  <c r="I13" i="4"/>
  <c r="I14" i="4"/>
  <c r="I15" i="4"/>
  <c r="I5" i="4"/>
  <c r="I4" i="4"/>
  <c r="I36" i="12"/>
  <c r="I37" i="12"/>
  <c r="I38" i="12"/>
  <c r="I39" i="12"/>
  <c r="I40" i="12"/>
  <c r="I41" i="12"/>
  <c r="I42" i="12"/>
  <c r="I43" i="12"/>
  <c r="I44" i="12"/>
  <c r="I45" i="12"/>
  <c r="I35" i="12"/>
  <c r="I34" i="12"/>
  <c r="I21" i="12"/>
  <c r="I22" i="12"/>
  <c r="I23" i="12"/>
  <c r="I24" i="12"/>
  <c r="I25" i="12"/>
  <c r="I26" i="12"/>
  <c r="I27" i="12"/>
  <c r="I28" i="12"/>
  <c r="I29" i="12"/>
  <c r="I30" i="12"/>
  <c r="I20" i="12"/>
  <c r="I19" i="12"/>
  <c r="I6" i="12"/>
  <c r="I7" i="12"/>
  <c r="I8" i="12"/>
  <c r="I9" i="12"/>
  <c r="I10" i="12"/>
  <c r="I11" i="12"/>
  <c r="I12" i="12"/>
  <c r="I13" i="12"/>
  <c r="I14" i="12"/>
  <c r="I15" i="12"/>
  <c r="I5" i="12"/>
  <c r="I4" i="12"/>
  <c r="I45" i="10"/>
  <c r="I36" i="10"/>
  <c r="I37" i="10"/>
  <c r="I38" i="10"/>
  <c r="I39" i="10"/>
  <c r="I40" i="10"/>
  <c r="I41" i="10"/>
  <c r="I42" i="10"/>
  <c r="I43" i="10"/>
  <c r="I44" i="10"/>
  <c r="I35" i="10"/>
  <c r="I34" i="10"/>
  <c r="I20" i="10"/>
  <c r="I21" i="10"/>
  <c r="I22" i="10"/>
  <c r="I23" i="10"/>
  <c r="I24" i="10"/>
  <c r="I25" i="10"/>
  <c r="I26" i="10"/>
  <c r="I27" i="10"/>
  <c r="I28" i="10"/>
  <c r="I29" i="10"/>
  <c r="I19" i="10"/>
  <c r="I6" i="10"/>
  <c r="I7" i="10"/>
  <c r="I8" i="10"/>
  <c r="I9" i="10"/>
  <c r="I10" i="10"/>
  <c r="I11" i="10"/>
  <c r="I12" i="10"/>
  <c r="I13" i="10"/>
  <c r="I14" i="10"/>
  <c r="I15" i="10"/>
  <c r="I5" i="10"/>
  <c r="I4" i="10"/>
  <c r="I36" i="11"/>
  <c r="I37" i="11"/>
  <c r="I38" i="11"/>
  <c r="I39" i="11"/>
  <c r="I40" i="11"/>
  <c r="I41" i="11"/>
  <c r="I42" i="11"/>
  <c r="I43" i="11"/>
  <c r="I44" i="11"/>
  <c r="I45" i="11"/>
  <c r="I35" i="11"/>
  <c r="I34" i="11"/>
  <c r="I21" i="11"/>
  <c r="I22" i="11"/>
  <c r="I23" i="11"/>
  <c r="I24" i="11"/>
  <c r="I25" i="11"/>
  <c r="I26" i="11"/>
  <c r="I27" i="11"/>
  <c r="I28" i="11"/>
  <c r="I29" i="11"/>
  <c r="I30" i="11"/>
  <c r="I20" i="11"/>
  <c r="I19" i="11"/>
  <c r="I20" i="1" l="1"/>
  <c r="I21" i="1"/>
  <c r="I22" i="1"/>
  <c r="I23" i="1"/>
  <c r="I24" i="1"/>
  <c r="I25" i="1"/>
  <c r="I26" i="1"/>
  <c r="I27" i="1"/>
  <c r="I28" i="1"/>
  <c r="I29" i="1"/>
  <c r="I19" i="1"/>
  <c r="I5" i="1"/>
  <c r="I6" i="1"/>
  <c r="I7" i="1"/>
  <c r="I8" i="1"/>
  <c r="I9" i="1"/>
  <c r="I10" i="1"/>
  <c r="I11" i="1"/>
  <c r="I12" i="1"/>
  <c r="I13" i="1"/>
  <c r="I14" i="1"/>
  <c r="I4" i="1"/>
  <c r="I40" i="2"/>
  <c r="I41" i="2"/>
  <c r="I42" i="2"/>
  <c r="I43" i="2"/>
  <c r="I44" i="2"/>
  <c r="I45" i="2"/>
  <c r="I35" i="2"/>
  <c r="I36" i="2"/>
  <c r="I37" i="2"/>
  <c r="I38" i="2"/>
  <c r="I39" i="2"/>
  <c r="I34" i="2"/>
  <c r="I20" i="2"/>
  <c r="I21" i="2"/>
  <c r="I22" i="2"/>
  <c r="I23" i="2"/>
  <c r="I24" i="2"/>
  <c r="I25" i="2"/>
  <c r="I26" i="2"/>
  <c r="I27" i="2"/>
  <c r="I28" i="2"/>
  <c r="I29" i="2"/>
  <c r="I30" i="2"/>
  <c r="I19" i="2"/>
  <c r="I5" i="2"/>
  <c r="I6" i="2"/>
  <c r="I7" i="2"/>
  <c r="I8" i="2"/>
  <c r="I9" i="2"/>
  <c r="I10" i="2"/>
  <c r="I11" i="2"/>
  <c r="I12" i="2"/>
  <c r="I13" i="2"/>
  <c r="I14" i="2"/>
  <c r="I15" i="2"/>
  <c r="I4" i="2"/>
  <c r="M3" i="7"/>
  <c r="N3" i="7" s="1"/>
  <c r="J48" i="17"/>
  <c r="K48" i="17" s="1"/>
  <c r="C15" i="7" s="1"/>
  <c r="J34" i="17"/>
  <c r="J19" i="17"/>
  <c r="J4" i="17"/>
  <c r="J48" i="16"/>
  <c r="K48" i="16" s="1"/>
  <c r="C14" i="7" s="1"/>
  <c r="J34" i="16"/>
  <c r="J19" i="16"/>
  <c r="J4" i="16"/>
  <c r="B12" i="7" l="1"/>
  <c r="B6" i="7"/>
  <c r="B8" i="7"/>
  <c r="B13" i="7"/>
  <c r="B11" i="7"/>
  <c r="B5" i="7"/>
  <c r="B10" i="7"/>
  <c r="B15" i="7"/>
  <c r="B9" i="7"/>
  <c r="B14" i="7"/>
  <c r="B7" i="7"/>
  <c r="J47" i="17"/>
  <c r="D15" i="7" s="1"/>
  <c r="J47" i="16"/>
  <c r="D14" i="7" s="1"/>
  <c r="J48" i="15"/>
  <c r="K48" i="15" s="1"/>
  <c r="C13" i="7" s="1"/>
  <c r="J34" i="15"/>
  <c r="J19" i="15"/>
  <c r="J4" i="15"/>
  <c r="J48" i="14"/>
  <c r="K48" i="14" s="1"/>
  <c r="C12" i="7" s="1"/>
  <c r="J34" i="14"/>
  <c r="J19" i="14"/>
  <c r="J4" i="14"/>
  <c r="J48" i="5"/>
  <c r="K48" i="5" s="1"/>
  <c r="C10" i="7" s="1"/>
  <c r="J34" i="5"/>
  <c r="J19" i="5"/>
  <c r="J4" i="5"/>
  <c r="J48" i="12"/>
  <c r="K48" i="12" s="1"/>
  <c r="C8" i="7" s="1"/>
  <c r="J34" i="12"/>
  <c r="J19" i="12"/>
  <c r="J4" i="12"/>
  <c r="J48" i="11"/>
  <c r="K48" i="11" s="1"/>
  <c r="C6" i="7" s="1"/>
  <c r="J34" i="11"/>
  <c r="J19" i="11"/>
  <c r="J48" i="10"/>
  <c r="K48" i="10" s="1"/>
  <c r="C7" i="7" s="1"/>
  <c r="J34" i="10"/>
  <c r="J19" i="10"/>
  <c r="J4" i="10"/>
  <c r="J47" i="10" l="1"/>
  <c r="D7" i="7" s="1"/>
  <c r="J47" i="11"/>
  <c r="D6" i="7" s="1"/>
  <c r="J47" i="15"/>
  <c r="D13" i="7" s="1"/>
  <c r="J47" i="14"/>
  <c r="D12" i="7" s="1"/>
  <c r="J47" i="5"/>
  <c r="D10" i="7" s="1"/>
  <c r="J47" i="12"/>
  <c r="D8" i="7" s="1"/>
  <c r="H5" i="7" l="1"/>
  <c r="H4" i="7"/>
  <c r="J48" i="6"/>
  <c r="K48" i="6" s="1"/>
  <c r="C11" i="7" s="1"/>
  <c r="J48" i="4"/>
  <c r="K48" i="4" s="1"/>
  <c r="C9" i="7" s="1"/>
  <c r="J48" i="2"/>
  <c r="K48" i="2" s="1"/>
  <c r="C4" i="7" s="1"/>
  <c r="J19" i="6"/>
  <c r="J34" i="6"/>
  <c r="J4" i="6"/>
  <c r="J34" i="4"/>
  <c r="J19" i="4"/>
  <c r="J4" i="4"/>
  <c r="J34" i="2"/>
  <c r="J19" i="2"/>
  <c r="J4" i="2"/>
  <c r="J19" i="1"/>
  <c r="J4" i="1"/>
  <c r="J48" i="1" l="1"/>
  <c r="E5" i="7"/>
  <c r="E12" i="7"/>
  <c r="E14" i="7"/>
  <c r="E7" i="7"/>
  <c r="E8" i="7"/>
  <c r="E15" i="7"/>
  <c r="E13" i="7"/>
  <c r="E10" i="7"/>
  <c r="J47" i="6"/>
  <c r="D11" i="7" s="1"/>
  <c r="E11" i="7" s="1"/>
  <c r="J47" i="4"/>
  <c r="D9" i="7" s="1"/>
  <c r="E9" i="7" s="1"/>
  <c r="J47" i="2"/>
  <c r="D4" i="7" s="1"/>
  <c r="E4" i="7" s="1"/>
  <c r="E6" i="7"/>
  <c r="B19" i="7" l="1"/>
  <c r="C8" i="8" s="1"/>
  <c r="B20" i="7"/>
  <c r="C9" i="8" s="1"/>
  <c r="B22" i="7"/>
  <c r="C11" i="8" s="1"/>
  <c r="B21" i="7"/>
  <c r="C10" i="8" s="1"/>
  <c r="B23" i="7"/>
  <c r="C12" i="8" s="1"/>
  <c r="B24" i="7"/>
  <c r="C13" i="8" s="1"/>
</calcChain>
</file>

<file path=xl/sharedStrings.xml><?xml version="1.0" encoding="utf-8"?>
<sst xmlns="http://schemas.openxmlformats.org/spreadsheetml/2006/main" count="3126" uniqueCount="131">
  <si>
    <t>0x00</t>
  </si>
  <si>
    <t xml:space="preserve">Data              </t>
  </si>
  <si>
    <t xml:space="preserve">Date               </t>
  </si>
  <si>
    <t>Status</t>
  </si>
  <si>
    <t xml:space="preserve">Type              </t>
  </si>
  <si>
    <t>CO2(ppm)</t>
  </si>
  <si>
    <t>Temp(°C)</t>
  </si>
  <si>
    <t>RH(%)</t>
  </si>
  <si>
    <t>Time(s)</t>
  </si>
  <si>
    <t>Slope</t>
  </si>
  <si>
    <t>Average Slope:</t>
  </si>
  <si>
    <t>slope</t>
  </si>
  <si>
    <t>1C</t>
  </si>
  <si>
    <t>4C</t>
  </si>
  <si>
    <t>P (Pa)</t>
  </si>
  <si>
    <t>Average Temp:</t>
  </si>
  <si>
    <t>Average slope:</t>
  </si>
  <si>
    <t>T (K)</t>
  </si>
  <si>
    <t>Time</t>
  </si>
  <si>
    <t>Measurement 1</t>
  </si>
  <si>
    <t>Measurement 2</t>
  </si>
  <si>
    <t>Measurement 3</t>
  </si>
  <si>
    <t>All Measurements</t>
  </si>
  <si>
    <t>Flux Measurement 1: Sensor C</t>
  </si>
  <si>
    <t>Flux Measurement 4: Sensor C</t>
  </si>
  <si>
    <t>Flux Measurement 4: Sensor D</t>
  </si>
  <si>
    <t>Flux Calculations</t>
  </si>
  <si>
    <t>Chamber Dimensions</t>
  </si>
  <si>
    <t>Constants</t>
  </si>
  <si>
    <t>Summary</t>
  </si>
  <si>
    <t>watertemp(1)</t>
  </si>
  <si>
    <t>watertemp(2)</t>
  </si>
  <si>
    <t>watertemp(3)</t>
  </si>
  <si>
    <t>watertemp(4)</t>
  </si>
  <si>
    <t>watertemp(5)</t>
  </si>
  <si>
    <t>watertemp(6)</t>
  </si>
  <si>
    <t>watertemp(7)</t>
  </si>
  <si>
    <t>watertemp(8)</t>
  </si>
  <si>
    <t>watertemp(9)</t>
  </si>
  <si>
    <t>watertemp(10)</t>
  </si>
  <si>
    <t>watertemp(11)</t>
  </si>
  <si>
    <t>watertemp(12)</t>
  </si>
  <si>
    <t>watertemp(13)</t>
  </si>
  <si>
    <t>watertemp(14)</t>
  </si>
  <si>
    <t>watertemp(15)</t>
  </si>
  <si>
    <t>watertemp(16)</t>
  </si>
  <si>
    <t>watertemp(17)</t>
  </si>
  <si>
    <t>watertemp(18)</t>
  </si>
  <si>
    <t>watertemp(19)</t>
  </si>
  <si>
    <t>watertemp(20)</t>
  </si>
  <si>
    <t>watertemp(21)</t>
  </si>
  <si>
    <t>watertemp(22)</t>
  </si>
  <si>
    <t>watertemp(23)</t>
  </si>
  <si>
    <t>doptotemp</t>
  </si>
  <si>
    <t>doptosat</t>
  </si>
  <si>
    <t>doptoppm</t>
  </si>
  <si>
    <t>chlor</t>
  </si>
  <si>
    <t>phyco</t>
  </si>
  <si>
    <t>IRTL</t>
  </si>
  <si>
    <t>pco2ppm_Avg</t>
  </si>
  <si>
    <t>PAR_above_Avg</t>
  </si>
  <si>
    <t>PAR_below_Avg</t>
  </si>
  <si>
    <t>TS</t>
  </si>
  <si>
    <t>%</t>
  </si>
  <si>
    <t>ppm</t>
  </si>
  <si>
    <t>microgram/L</t>
  </si>
  <si>
    <t>cells/mL</t>
  </si>
  <si>
    <t>micromols m-2 s-1</t>
  </si>
  <si>
    <t>(°C)</t>
  </si>
  <si>
    <t>Temperature Profile</t>
  </si>
  <si>
    <t>Atmospheric Data</t>
  </si>
  <si>
    <t>Pressure (Pa)</t>
  </si>
  <si>
    <t>Water Data</t>
  </si>
  <si>
    <t>R</t>
  </si>
  <si>
    <t>DC Flux Site</t>
  </si>
  <si>
    <t>Lake Mendota, Madison, WI</t>
  </si>
  <si>
    <t>Date</t>
  </si>
  <si>
    <t>Notes</t>
  </si>
  <si>
    <t>Observations</t>
  </si>
  <si>
    <t>Start Time</t>
  </si>
  <si>
    <t>Stop Time</t>
  </si>
  <si>
    <t>#</t>
  </si>
  <si>
    <t>Measurement Times</t>
  </si>
  <si>
    <t xml:space="preserve"> </t>
  </si>
  <si>
    <t>Flux (µmol m-2 s-1)</t>
  </si>
  <si>
    <t>Flux Measurement 2: Sensor C</t>
  </si>
  <si>
    <t>Flux Measurement 3: Sensor C</t>
  </si>
  <si>
    <t>Flux Measurement 5: Sensor C</t>
  </si>
  <si>
    <t>Flux Measurement 6: Sensor C</t>
  </si>
  <si>
    <t>2C</t>
  </si>
  <si>
    <t>3C</t>
  </si>
  <si>
    <t>5C</t>
  </si>
  <si>
    <t>6C</t>
  </si>
  <si>
    <t>r1 (m)</t>
  </si>
  <si>
    <t>r2 (m)</t>
  </si>
  <si>
    <t>h (m)</t>
  </si>
  <si>
    <t>V (m^3)</t>
  </si>
  <si>
    <t>A (m^2)</t>
  </si>
  <si>
    <t>airTL</t>
  </si>
  <si>
    <t>rhL</t>
  </si>
  <si>
    <t>wsL</t>
  </si>
  <si>
    <t>wdL</t>
  </si>
  <si>
    <t>degC</t>
  </si>
  <si>
    <t>ms-1</t>
  </si>
  <si>
    <t>degrees</t>
  </si>
  <si>
    <t>Wind Speed (ms-1)</t>
  </si>
  <si>
    <t>Direction (degrees)</t>
  </si>
  <si>
    <t>clear, calm</t>
  </si>
  <si>
    <t>Pressure Adjustment (Pa)</t>
  </si>
  <si>
    <t>Flux</t>
  </si>
  <si>
    <t>Note: Pressure data is from roof of AOS, it is adjusted in the flux calculations.</t>
  </si>
  <si>
    <t>10/28/2017 8:00:00 AM - 10/29/2017 8:00:00 AM</t>
  </si>
  <si>
    <t>10/28/2017  21:00:00 PM</t>
  </si>
  <si>
    <t>Flux Measurement 2: Sensor G</t>
  </si>
  <si>
    <t>Flux Measurement 1: Sensor G</t>
  </si>
  <si>
    <t>Flux Measurement 3: Sensor G</t>
  </si>
  <si>
    <t>Comments: 5C data is no good. The valve piece that opens/closes the valve came off and floated away. Therefore the valve was open the entire time. This happened at 1:14PM no valid measurements.</t>
  </si>
  <si>
    <t>Flux Measurement 5: Sensor G</t>
  </si>
  <si>
    <t>Flux Measurement 6: Sensor G</t>
  </si>
  <si>
    <t>1G</t>
  </si>
  <si>
    <t>2G</t>
  </si>
  <si>
    <t>3G</t>
  </si>
  <si>
    <t>4G</t>
  </si>
  <si>
    <t>5G</t>
  </si>
  <si>
    <t>6G</t>
  </si>
  <si>
    <t>10/29/2017  13:00:00 PM</t>
  </si>
  <si>
    <t>clear, increasing waves</t>
  </si>
  <si>
    <t>cloudy, small waves</t>
  </si>
  <si>
    <t>clearing, decreasing waves</t>
  </si>
  <si>
    <t>10/29/2017  17:00:00 PM</t>
  </si>
  <si>
    <t>Comments: Timestamp reset at beginning of data file. Relative humidity increases consistant with start times.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</si>
</sst>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5" fillId="0" borderId="0" applyNumberFormat="0" applyFill="0" applyBorder="0" applyAlignment="0" applyProtection="0"/>
    <xf numFmtId="0" fontId="6" fillId="0" borderId="24" applyNumberFormat="0" applyFill="0" applyAlignment="0" applyProtection="0"/>
    <xf numFmtId="0" fontId="7" fillId="0" borderId="25" applyNumberFormat="0" applyFill="0" applyAlignment="0" applyProtection="0"/>
    <xf numFmtId="0" fontId="8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7" applyNumberFormat="0" applyAlignment="0" applyProtection="0"/>
    <xf numFmtId="0" fontId="13" fillId="9" borderId="28" applyNumberFormat="0" applyAlignment="0" applyProtection="0"/>
    <xf numFmtId="0" fontId="14" fillId="9" borderId="27" applyNumberFormat="0" applyAlignment="0" applyProtection="0"/>
    <xf numFmtId="0" fontId="15" fillId="0" borderId="29" applyNumberFormat="0" applyFill="0" applyAlignment="0" applyProtection="0"/>
    <xf numFmtId="0" fontId="16" fillId="10" borderId="30" applyNumberFormat="0" applyAlignment="0" applyProtection="0"/>
    <xf numFmtId="0" fontId="17" fillId="0" borderId="0" applyNumberFormat="0" applyFill="0" applyBorder="0" applyAlignment="0" applyProtection="0"/>
    <xf numFmtId="0" fontId="4" fillId="11" borderId="31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32" applyNumberFormat="0" applyFill="0" applyAlignment="0" applyProtection="0"/>
    <xf numFmtId="0" fontId="19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</cellStyleXfs>
  <cellXfs count="97">
    <xf numFmtId="0" fontId="0" fillId="0" borderId="0" xfId="0"/>
    <xf numFmtId="22" fontId="0" fillId="0" borderId="0" xfId="0" applyNumberFormat="1"/>
    <xf numFmtId="18" fontId="0" fillId="0" borderId="0" xfId="0" applyNumberFormat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" fontId="0" fillId="0" borderId="2" xfId="0" applyNumberFormat="1" applyBorder="1"/>
    <xf numFmtId="18" fontId="0" fillId="0" borderId="7" xfId="0" applyNumberFormat="1" applyBorder="1"/>
    <xf numFmtId="18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2" borderId="1" xfId="0" applyFill="1" applyBorder="1"/>
    <xf numFmtId="22" fontId="0" fillId="0" borderId="2" xfId="0" applyNumberFormat="1" applyBorder="1"/>
    <xf numFmtId="22" fontId="0" fillId="0" borderId="7" xfId="0" applyNumberFormat="1" applyBorder="1"/>
    <xf numFmtId="22" fontId="0" fillId="0" borderId="3" xfId="0" applyNumberFormat="1" applyBorder="1"/>
    <xf numFmtId="0" fontId="0" fillId="3" borderId="1" xfId="0" applyFill="1" applyBorder="1"/>
    <xf numFmtId="22" fontId="0" fillId="0" borderId="0" xfId="0" applyNumberFormat="1" applyBorder="1"/>
    <xf numFmtId="0" fontId="0" fillId="4" borderId="10" xfId="0" applyFill="1" applyBorder="1"/>
    <xf numFmtId="0" fontId="0" fillId="4" borderId="8" xfId="0" applyFill="1" applyBorder="1"/>
    <xf numFmtId="0" fontId="1" fillId="4" borderId="9" xfId="0" applyFont="1" applyFill="1" applyBorder="1"/>
    <xf numFmtId="0" fontId="1" fillId="3" borderId="1" xfId="0" applyFont="1" applyFill="1" applyBorder="1"/>
    <xf numFmtId="0" fontId="1" fillId="3" borderId="8" xfId="0" applyFont="1" applyFill="1" applyBorder="1"/>
    <xf numFmtId="0" fontId="1" fillId="3" borderId="9" xfId="0" applyFont="1" applyFill="1" applyBorder="1"/>
    <xf numFmtId="0" fontId="1" fillId="4" borderId="10" xfId="0" applyFont="1" applyFill="1" applyBorder="1"/>
    <xf numFmtId="0" fontId="1" fillId="4" borderId="8" xfId="0" applyFont="1" applyFill="1" applyBorder="1"/>
    <xf numFmtId="0" fontId="1" fillId="3" borderId="3" xfId="0" applyFont="1" applyFill="1" applyBorder="1"/>
    <xf numFmtId="0" fontId="1" fillId="0" borderId="0" xfId="0" applyFont="1"/>
    <xf numFmtId="0" fontId="0" fillId="2" borderId="5" xfId="0" applyFill="1" applyBorder="1"/>
    <xf numFmtId="0" fontId="0" fillId="2" borderId="8" xfId="0" applyFill="1" applyBorder="1"/>
    <xf numFmtId="22" fontId="1" fillId="4" borderId="9" xfId="0" applyNumberFormat="1" applyFont="1" applyFill="1" applyBorder="1"/>
    <xf numFmtId="0" fontId="1" fillId="3" borderId="5" xfId="0" applyFont="1" applyFill="1" applyBorder="1"/>
    <xf numFmtId="0" fontId="0" fillId="0" borderId="0" xfId="0" applyFont="1"/>
    <xf numFmtId="0" fontId="2" fillId="0" borderId="0" xfId="0" applyFont="1"/>
    <xf numFmtId="0" fontId="0" fillId="0" borderId="0" xfId="0" applyAlignment="1"/>
    <xf numFmtId="0" fontId="0" fillId="0" borderId="0" xfId="0" applyFont="1" applyAlignment="1"/>
    <xf numFmtId="0" fontId="0" fillId="0" borderId="2" xfId="0" applyFont="1" applyBorder="1"/>
    <xf numFmtId="22" fontId="0" fillId="0" borderId="2" xfId="0" applyNumberFormat="1" applyFont="1" applyBorder="1"/>
    <xf numFmtId="22" fontId="0" fillId="0" borderId="7" xfId="0" applyNumberFormat="1" applyFont="1" applyBorder="1"/>
    <xf numFmtId="22" fontId="0" fillId="0" borderId="3" xfId="0" applyNumberFormat="1" applyFont="1" applyBorder="1"/>
    <xf numFmtId="0" fontId="0" fillId="0" borderId="7" xfId="0" applyFont="1" applyBorder="1"/>
    <xf numFmtId="0" fontId="0" fillId="4" borderId="10" xfId="0" applyFill="1" applyBorder="1" applyAlignment="1"/>
    <xf numFmtId="0" fontId="0" fillId="4" borderId="10" xfId="0" applyFont="1" applyFill="1" applyBorder="1" applyAlignment="1"/>
    <xf numFmtId="0" fontId="0" fillId="4" borderId="10" xfId="0" applyFont="1" applyFill="1" applyBorder="1"/>
    <xf numFmtId="0" fontId="0" fillId="4" borderId="8" xfId="0" applyFont="1" applyFill="1" applyBorder="1"/>
    <xf numFmtId="0" fontId="1" fillId="3" borderId="3" xfId="0" applyFont="1" applyFill="1" applyBorder="1" applyAlignment="1">
      <alignment horizontal="center"/>
    </xf>
    <xf numFmtId="0" fontId="1" fillId="4" borderId="10" xfId="0" applyFont="1" applyFill="1" applyBorder="1" applyAlignment="1"/>
    <xf numFmtId="0" fontId="3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0" borderId="9" xfId="0" applyBorder="1" applyAlignment="1"/>
    <xf numFmtId="0" fontId="0" fillId="0" borderId="9" xfId="0" applyFill="1" applyBorder="1" applyAlignment="1"/>
    <xf numFmtId="0" fontId="0" fillId="0" borderId="7" xfId="0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14" xfId="0" applyBorder="1"/>
    <xf numFmtId="22" fontId="0" fillId="0" borderId="4" xfId="0" applyNumberFormat="1" applyBorder="1"/>
    <xf numFmtId="22" fontId="0" fillId="0" borderId="5" xfId="0" applyNumberFormat="1" applyBorder="1"/>
    <xf numFmtId="22" fontId="0" fillId="0" borderId="12" xfId="0" applyNumberFormat="1" applyBorder="1"/>
    <xf numFmtId="22" fontId="0" fillId="0" borderId="6" xfId="0" applyNumberFormat="1" applyBorder="1"/>
    <xf numFmtId="0" fontId="1" fillId="3" borderId="2" xfId="0" applyFont="1" applyFill="1" applyBorder="1"/>
    <xf numFmtId="0" fontId="1" fillId="3" borderId="11" xfId="0" applyFont="1" applyFill="1" applyBorder="1" applyAlignment="1"/>
    <xf numFmtId="0" fontId="1" fillId="3" borderId="13" xfId="0" applyFont="1" applyFill="1" applyBorder="1"/>
    <xf numFmtId="0" fontId="1" fillId="3" borderId="14" xfId="0" applyFont="1" applyFill="1" applyBorder="1"/>
    <xf numFmtId="18" fontId="1" fillId="3" borderId="1" xfId="0" applyNumberFormat="1" applyFont="1" applyFill="1" applyBorder="1"/>
    <xf numFmtId="22" fontId="0" fillId="0" borderId="0" xfId="0" applyNumberFormat="1" applyFont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22" fontId="0" fillId="0" borderId="0" xfId="0" applyNumberFormat="1" applyFont="1" applyFill="1" applyBorder="1"/>
    <xf numFmtId="0" fontId="0" fillId="0" borderId="0" xfId="0" applyFont="1" applyBorder="1"/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left" wrapText="1"/>
    </xf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1" fillId="4" borderId="14" xfId="0" applyFont="1" applyFill="1" applyBorder="1"/>
    <xf numFmtId="0" fontId="1" fillId="3" borderId="22" xfId="0" applyFont="1" applyFill="1" applyBorder="1"/>
    <xf numFmtId="22" fontId="0" fillId="0" borderId="10" xfId="0" applyNumberFormat="1" applyFont="1" applyBorder="1"/>
    <xf numFmtId="22" fontId="0" fillId="0" borderId="17" xfId="0" applyNumberFormat="1" applyBorder="1" applyAlignment="1">
      <alignment horizontal="center"/>
    </xf>
    <xf numFmtId="22" fontId="0" fillId="0" borderId="0" xfId="0" applyNumberFormat="1" applyBorder="1" applyAlignment="1">
      <alignment horizontal="center"/>
    </xf>
    <xf numFmtId="22" fontId="0" fillId="0" borderId="19" xfId="0" applyNumberFormat="1" applyBorder="1" applyAlignment="1">
      <alignment horizontal="center"/>
    </xf>
    <xf numFmtId="22" fontId="0" fillId="0" borderId="20" xfId="0" applyNumberFormat="1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Flux </a:t>
            </a:r>
            <a:r>
              <a:rPr lang="en-US" sz="1400" b="0" i="0" u="none" strike="noStrike" baseline="0"/>
              <a:t> 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Summary!$B$8:$B$13</c:f>
              <c:strCache>
                <c:ptCount val="6"/>
                <c:pt idx="0">
                  <c:v>10/28/2017  21:00:00 PM</c:v>
                </c:pt>
                <c:pt idx="1">
                  <c:v>10/29/2017 1:00</c:v>
                </c:pt>
                <c:pt idx="2">
                  <c:v>10/29/2017 5:00</c:v>
                </c:pt>
                <c:pt idx="3">
                  <c:v>10/29/2017 9:00</c:v>
                </c:pt>
                <c:pt idx="4">
                  <c:v>10/29/2017 13:00</c:v>
                </c:pt>
                <c:pt idx="5">
                  <c:v>10/29/2017 17:00</c:v>
                </c:pt>
              </c:strCache>
            </c:strRef>
          </c:xVal>
          <c:yVal>
            <c:numRef>
              <c:f>Summary!$C$8:$C$13</c:f>
              <c:numCache>
                <c:formatCode>General</c:formatCode>
                <c:ptCount val="6"/>
                <c:pt idx="0">
                  <c:v>0.99664141352768842</c:v>
                </c:pt>
                <c:pt idx="1">
                  <c:v>1.1826745526265756</c:v>
                </c:pt>
                <c:pt idx="2">
                  <c:v>0.73531748086755278</c:v>
                </c:pt>
                <c:pt idx="3">
                  <c:v>0.51181614722594015</c:v>
                </c:pt>
                <c:pt idx="4">
                  <c:v>0.62016519262154368</c:v>
                </c:pt>
                <c:pt idx="5">
                  <c:v>1.193901655959702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1B-47B9-8693-A8F736994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660800"/>
        <c:axId val="85663104"/>
      </c:scatterChart>
      <c:valAx>
        <c:axId val="85660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[$-409]h:mm\ AM/PM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663104"/>
        <c:crosses val="autoZero"/>
        <c:crossBetween val="midCat"/>
      </c:valAx>
      <c:valAx>
        <c:axId val="85663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baseline="0">
                    <a:effectLst/>
                  </a:rPr>
                  <a:t>Flux (µmol m-2 s-1)</a:t>
                </a:r>
                <a:endParaRPr lang="en-US" b="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6608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4935713892406804"/>
                  <c:y val="-0.1401922236784622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'2C'!$H$4:$H$14</c:f>
              <c:numCache>
                <c:formatCode>General</c:formatCode>
                <c:ptCount val="11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</c:numCache>
            </c:numRef>
          </c:xVal>
          <c:yVal>
            <c:numRef>
              <c:f>'2C'!$I$4:$I$14</c:f>
              <c:numCache>
                <c:formatCode>General</c:formatCode>
                <c:ptCount val="11"/>
                <c:pt idx="0">
                  <c:v>479</c:v>
                </c:pt>
                <c:pt idx="1">
                  <c:v>468</c:v>
                </c:pt>
                <c:pt idx="2">
                  <c:v>468</c:v>
                </c:pt>
                <c:pt idx="3">
                  <c:v>474</c:v>
                </c:pt>
                <c:pt idx="4">
                  <c:v>480</c:v>
                </c:pt>
                <c:pt idx="5">
                  <c:v>489</c:v>
                </c:pt>
                <c:pt idx="6">
                  <c:v>496</c:v>
                </c:pt>
                <c:pt idx="7">
                  <c:v>503</c:v>
                </c:pt>
                <c:pt idx="8">
                  <c:v>512</c:v>
                </c:pt>
                <c:pt idx="9">
                  <c:v>523</c:v>
                </c:pt>
                <c:pt idx="10">
                  <c:v>535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896-42ED-9701-23E5EAE59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115072"/>
        <c:axId val="86116608"/>
      </c:scatterChart>
      <c:valAx>
        <c:axId val="86115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116608"/>
        <c:crosses val="autoZero"/>
        <c:crossBetween val="midCat"/>
      </c:valAx>
      <c:valAx>
        <c:axId val="8611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1150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</a:t>
            </a:r>
            <a:r>
              <a:rPr lang="en-US" b="1" baseline="0"/>
              <a:t> 2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4.3172182148560098E-2"/>
                  <c:y val="-0.2627998335070501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'2C'!$H$19:$H$30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'2C'!$I$19:$I$30</c:f>
              <c:numCache>
                <c:formatCode>General</c:formatCode>
                <c:ptCount val="12"/>
                <c:pt idx="0">
                  <c:v>506</c:v>
                </c:pt>
                <c:pt idx="1">
                  <c:v>505</c:v>
                </c:pt>
                <c:pt idx="2">
                  <c:v>505</c:v>
                </c:pt>
                <c:pt idx="3">
                  <c:v>506</c:v>
                </c:pt>
                <c:pt idx="4">
                  <c:v>507</c:v>
                </c:pt>
                <c:pt idx="5">
                  <c:v>511</c:v>
                </c:pt>
                <c:pt idx="6">
                  <c:v>514</c:v>
                </c:pt>
                <c:pt idx="7">
                  <c:v>521</c:v>
                </c:pt>
                <c:pt idx="8">
                  <c:v>527</c:v>
                </c:pt>
                <c:pt idx="9">
                  <c:v>531</c:v>
                </c:pt>
                <c:pt idx="10">
                  <c:v>551</c:v>
                </c:pt>
                <c:pt idx="11">
                  <c:v>543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364-4BAF-9E26-20CCD6905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151168"/>
        <c:axId val="86152704"/>
      </c:scatterChart>
      <c:valAx>
        <c:axId val="86151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152704"/>
        <c:crosses val="autoZero"/>
        <c:crossBetween val="midCat"/>
      </c:valAx>
      <c:valAx>
        <c:axId val="8615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1511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</a:t>
            </a:r>
            <a:r>
              <a:rPr lang="en-US" b="1" baseline="0"/>
              <a:t>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6.1936750913128863E-2"/>
                  <c:y val="-0.1680860480675209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'2C'!$H$34:$H$45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'2C'!$I$34:$I$45</c:f>
              <c:numCache>
                <c:formatCode>General</c:formatCode>
                <c:ptCount val="12"/>
                <c:pt idx="0">
                  <c:v>476</c:v>
                </c:pt>
                <c:pt idx="1">
                  <c:v>478</c:v>
                </c:pt>
                <c:pt idx="2">
                  <c:v>483</c:v>
                </c:pt>
                <c:pt idx="3">
                  <c:v>487</c:v>
                </c:pt>
                <c:pt idx="4">
                  <c:v>489</c:v>
                </c:pt>
                <c:pt idx="5">
                  <c:v>496</c:v>
                </c:pt>
                <c:pt idx="6">
                  <c:v>501</c:v>
                </c:pt>
                <c:pt idx="7">
                  <c:v>509</c:v>
                </c:pt>
                <c:pt idx="8">
                  <c:v>517</c:v>
                </c:pt>
                <c:pt idx="9">
                  <c:v>520</c:v>
                </c:pt>
                <c:pt idx="10">
                  <c:v>516</c:v>
                </c:pt>
                <c:pt idx="11">
                  <c:v>514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19E-49C5-93F6-8E3D2263A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600704"/>
        <c:axId val="86606592"/>
      </c:scatterChart>
      <c:valAx>
        <c:axId val="86600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606592"/>
        <c:crosses val="autoZero"/>
        <c:crossBetween val="midCat"/>
      </c:valAx>
      <c:valAx>
        <c:axId val="86606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6007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All Measurements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'2C'!$E$54</c:f>
              <c:strCache>
                <c:ptCount val="1"/>
                <c:pt idx="0">
                  <c:v>Temp(°C)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'2C'!$A$55:$A$128</c:f>
              <c:numCache>
                <c:formatCode>m/d/yyyy\ h:mm</c:formatCode>
                <c:ptCount val="74"/>
                <c:pt idx="0">
                  <c:v>43037.041921296295</c:v>
                </c:pt>
                <c:pt idx="1">
                  <c:v>43037.042268518519</c:v>
                </c:pt>
                <c:pt idx="2">
                  <c:v>43037.042615740742</c:v>
                </c:pt>
                <c:pt idx="3">
                  <c:v>43037.042962962965</c:v>
                </c:pt>
                <c:pt idx="4">
                  <c:v>43037.043310185189</c:v>
                </c:pt>
                <c:pt idx="5">
                  <c:v>43037.043657407405</c:v>
                </c:pt>
                <c:pt idx="6">
                  <c:v>43037.044004629628</c:v>
                </c:pt>
                <c:pt idx="7">
                  <c:v>43037.044351851851</c:v>
                </c:pt>
                <c:pt idx="8">
                  <c:v>43037.044699074075</c:v>
                </c:pt>
                <c:pt idx="9">
                  <c:v>43037.045046296298</c:v>
                </c:pt>
                <c:pt idx="10">
                  <c:v>43037.045393518521</c:v>
                </c:pt>
                <c:pt idx="11">
                  <c:v>43037.045740740738</c:v>
                </c:pt>
                <c:pt idx="12">
                  <c:v>43037.046087962961</c:v>
                </c:pt>
                <c:pt idx="13">
                  <c:v>43037.046435185184</c:v>
                </c:pt>
                <c:pt idx="14">
                  <c:v>43037.046782407408</c:v>
                </c:pt>
                <c:pt idx="15">
                  <c:v>43037.047129629631</c:v>
                </c:pt>
                <c:pt idx="16">
                  <c:v>43037.047476851854</c:v>
                </c:pt>
                <c:pt idx="17">
                  <c:v>43037.047824074078</c:v>
                </c:pt>
                <c:pt idx="18">
                  <c:v>43037.048171296294</c:v>
                </c:pt>
                <c:pt idx="19">
                  <c:v>43037.048518518517</c:v>
                </c:pt>
                <c:pt idx="20">
                  <c:v>43037.04886574074</c:v>
                </c:pt>
                <c:pt idx="21">
                  <c:v>43037.049212962964</c:v>
                </c:pt>
                <c:pt idx="22">
                  <c:v>43037.049560185187</c:v>
                </c:pt>
                <c:pt idx="23">
                  <c:v>43037.049907407411</c:v>
                </c:pt>
                <c:pt idx="24">
                  <c:v>43037.050254629627</c:v>
                </c:pt>
                <c:pt idx="25">
                  <c:v>43037.05060185185</c:v>
                </c:pt>
                <c:pt idx="26">
                  <c:v>43037.050949074073</c:v>
                </c:pt>
                <c:pt idx="27">
                  <c:v>43037.051296296297</c:v>
                </c:pt>
                <c:pt idx="28">
                  <c:v>43037.05164351852</c:v>
                </c:pt>
                <c:pt idx="29">
                  <c:v>43037.051990740743</c:v>
                </c:pt>
                <c:pt idx="30">
                  <c:v>43037.052337962959</c:v>
                </c:pt>
                <c:pt idx="31">
                  <c:v>43037.052685185183</c:v>
                </c:pt>
                <c:pt idx="32">
                  <c:v>43037.053032407406</c:v>
                </c:pt>
                <c:pt idx="33">
                  <c:v>43037.053379629629</c:v>
                </c:pt>
                <c:pt idx="34">
                  <c:v>43037.053726851853</c:v>
                </c:pt>
                <c:pt idx="35">
                  <c:v>43037.054074074076</c:v>
                </c:pt>
                <c:pt idx="36">
                  <c:v>43037.0544212963</c:v>
                </c:pt>
                <c:pt idx="37">
                  <c:v>43037.054768518516</c:v>
                </c:pt>
                <c:pt idx="38">
                  <c:v>43037.055115740739</c:v>
                </c:pt>
                <c:pt idx="39">
                  <c:v>43037.055462962962</c:v>
                </c:pt>
                <c:pt idx="40">
                  <c:v>43037.055810185186</c:v>
                </c:pt>
                <c:pt idx="41">
                  <c:v>43037.056157407409</c:v>
                </c:pt>
                <c:pt idx="42">
                  <c:v>43037.056504629632</c:v>
                </c:pt>
                <c:pt idx="43">
                  <c:v>43037.056851851848</c:v>
                </c:pt>
                <c:pt idx="44">
                  <c:v>43037.057199074072</c:v>
                </c:pt>
                <c:pt idx="45">
                  <c:v>43037.057546296295</c:v>
                </c:pt>
                <c:pt idx="46">
                  <c:v>43037.057893518519</c:v>
                </c:pt>
                <c:pt idx="47">
                  <c:v>43037.058240740742</c:v>
                </c:pt>
                <c:pt idx="48">
                  <c:v>43037.058587962965</c:v>
                </c:pt>
                <c:pt idx="49">
                  <c:v>43037.058935185189</c:v>
                </c:pt>
                <c:pt idx="50">
                  <c:v>43037.059282407405</c:v>
                </c:pt>
                <c:pt idx="51">
                  <c:v>43037.059629629628</c:v>
                </c:pt>
                <c:pt idx="52">
                  <c:v>43037.059976851851</c:v>
                </c:pt>
                <c:pt idx="53">
                  <c:v>43037.060324074075</c:v>
                </c:pt>
                <c:pt idx="54">
                  <c:v>43037.060671296298</c:v>
                </c:pt>
                <c:pt idx="55">
                  <c:v>43037.061018518521</c:v>
                </c:pt>
                <c:pt idx="56">
                  <c:v>43037.061365740738</c:v>
                </c:pt>
                <c:pt idx="57">
                  <c:v>43037.061712962961</c:v>
                </c:pt>
                <c:pt idx="58">
                  <c:v>43037.062060185184</c:v>
                </c:pt>
                <c:pt idx="59">
                  <c:v>43037.062407407408</c:v>
                </c:pt>
                <c:pt idx="60">
                  <c:v>43037.062754629631</c:v>
                </c:pt>
                <c:pt idx="61">
                  <c:v>43037.063101851854</c:v>
                </c:pt>
                <c:pt idx="62">
                  <c:v>43037.063449074078</c:v>
                </c:pt>
                <c:pt idx="63">
                  <c:v>43037.063796296294</c:v>
                </c:pt>
                <c:pt idx="64">
                  <c:v>43037.064143518517</c:v>
                </c:pt>
                <c:pt idx="65">
                  <c:v>43037.06449074074</c:v>
                </c:pt>
                <c:pt idx="66">
                  <c:v>43037.064837962964</c:v>
                </c:pt>
                <c:pt idx="67">
                  <c:v>43037.065185185187</c:v>
                </c:pt>
                <c:pt idx="68">
                  <c:v>43037.065532407411</c:v>
                </c:pt>
                <c:pt idx="69">
                  <c:v>43037.065879629627</c:v>
                </c:pt>
                <c:pt idx="70">
                  <c:v>43037.06622685185</c:v>
                </c:pt>
                <c:pt idx="71">
                  <c:v>43037.066574074073</c:v>
                </c:pt>
                <c:pt idx="72">
                  <c:v>43037.066921296297</c:v>
                </c:pt>
                <c:pt idx="73">
                  <c:v>43037.06726851852</c:v>
                </c:pt>
              </c:numCache>
            </c:numRef>
          </c:xVal>
          <c:yVal>
            <c:numRef>
              <c:f>'2C'!$E$55:$E$128</c:f>
              <c:numCache>
                <c:formatCode>General</c:formatCode>
                <c:ptCount val="74"/>
                <c:pt idx="0">
                  <c:v>18.260000000000002</c:v>
                </c:pt>
                <c:pt idx="1">
                  <c:v>18.04</c:v>
                </c:pt>
                <c:pt idx="2">
                  <c:v>17.850000000000001</c:v>
                </c:pt>
                <c:pt idx="3">
                  <c:v>17.600000000000001</c:v>
                </c:pt>
                <c:pt idx="4">
                  <c:v>17.239999999999998</c:v>
                </c:pt>
                <c:pt idx="5">
                  <c:v>16.78</c:v>
                </c:pt>
                <c:pt idx="6">
                  <c:v>16.23</c:v>
                </c:pt>
                <c:pt idx="7">
                  <c:v>15.67</c:v>
                </c:pt>
                <c:pt idx="8">
                  <c:v>15.06</c:v>
                </c:pt>
                <c:pt idx="9">
                  <c:v>14.46</c:v>
                </c:pt>
                <c:pt idx="10">
                  <c:v>13.86</c:v>
                </c:pt>
                <c:pt idx="11">
                  <c:v>13.36</c:v>
                </c:pt>
                <c:pt idx="12">
                  <c:v>12.95</c:v>
                </c:pt>
                <c:pt idx="13">
                  <c:v>12.58</c:v>
                </c:pt>
                <c:pt idx="14">
                  <c:v>12.26</c:v>
                </c:pt>
                <c:pt idx="15">
                  <c:v>11.99</c:v>
                </c:pt>
                <c:pt idx="16">
                  <c:v>11.76</c:v>
                </c:pt>
                <c:pt idx="17">
                  <c:v>11.56</c:v>
                </c:pt>
                <c:pt idx="18">
                  <c:v>11.36</c:v>
                </c:pt>
                <c:pt idx="19">
                  <c:v>11.2</c:v>
                </c:pt>
                <c:pt idx="20">
                  <c:v>11.06</c:v>
                </c:pt>
                <c:pt idx="21">
                  <c:v>10.94</c:v>
                </c:pt>
                <c:pt idx="22">
                  <c:v>10.82</c:v>
                </c:pt>
                <c:pt idx="23">
                  <c:v>10.7</c:v>
                </c:pt>
                <c:pt idx="24">
                  <c:v>10.53</c:v>
                </c:pt>
                <c:pt idx="25">
                  <c:v>10.3</c:v>
                </c:pt>
                <c:pt idx="26">
                  <c:v>10.039999999999999</c:v>
                </c:pt>
                <c:pt idx="27">
                  <c:v>9.82</c:v>
                </c:pt>
                <c:pt idx="28">
                  <c:v>9.61</c:v>
                </c:pt>
                <c:pt idx="29">
                  <c:v>9.51</c:v>
                </c:pt>
                <c:pt idx="30">
                  <c:v>9.4600000000000009</c:v>
                </c:pt>
                <c:pt idx="31">
                  <c:v>9.4</c:v>
                </c:pt>
                <c:pt idx="32">
                  <c:v>9.36</c:v>
                </c:pt>
                <c:pt idx="33">
                  <c:v>9.32</c:v>
                </c:pt>
                <c:pt idx="34">
                  <c:v>9.3000000000000007</c:v>
                </c:pt>
                <c:pt idx="35">
                  <c:v>9.25</c:v>
                </c:pt>
                <c:pt idx="36">
                  <c:v>9.24</c:v>
                </c:pt>
                <c:pt idx="37">
                  <c:v>9.2200000000000006</c:v>
                </c:pt>
                <c:pt idx="38">
                  <c:v>9.1999999999999993</c:v>
                </c:pt>
                <c:pt idx="39">
                  <c:v>9.2100000000000009</c:v>
                </c:pt>
                <c:pt idx="40">
                  <c:v>9.18</c:v>
                </c:pt>
                <c:pt idx="41">
                  <c:v>9.1</c:v>
                </c:pt>
                <c:pt idx="42">
                  <c:v>8.99</c:v>
                </c:pt>
                <c:pt idx="43">
                  <c:v>8.84</c:v>
                </c:pt>
                <c:pt idx="44">
                  <c:v>8.64</c:v>
                </c:pt>
                <c:pt idx="45">
                  <c:v>8.42</c:v>
                </c:pt>
                <c:pt idx="46">
                  <c:v>8.17</c:v>
                </c:pt>
                <c:pt idx="47">
                  <c:v>7.98</c:v>
                </c:pt>
                <c:pt idx="48">
                  <c:v>7.84</c:v>
                </c:pt>
                <c:pt idx="49">
                  <c:v>7.74</c:v>
                </c:pt>
                <c:pt idx="50">
                  <c:v>7.68</c:v>
                </c:pt>
                <c:pt idx="51">
                  <c:v>7.64</c:v>
                </c:pt>
                <c:pt idx="52">
                  <c:v>7.63</c:v>
                </c:pt>
                <c:pt idx="53">
                  <c:v>7.63</c:v>
                </c:pt>
                <c:pt idx="54">
                  <c:v>7.65</c:v>
                </c:pt>
                <c:pt idx="55">
                  <c:v>7.68</c:v>
                </c:pt>
                <c:pt idx="56">
                  <c:v>7.72</c:v>
                </c:pt>
                <c:pt idx="57">
                  <c:v>7.73</c:v>
                </c:pt>
                <c:pt idx="58">
                  <c:v>7.7</c:v>
                </c:pt>
                <c:pt idx="59">
                  <c:v>7.68</c:v>
                </c:pt>
                <c:pt idx="60">
                  <c:v>7.64</c:v>
                </c:pt>
                <c:pt idx="61">
                  <c:v>7.63</c:v>
                </c:pt>
                <c:pt idx="62">
                  <c:v>7.62</c:v>
                </c:pt>
                <c:pt idx="63">
                  <c:v>7.62</c:v>
                </c:pt>
                <c:pt idx="64">
                  <c:v>7.64</c:v>
                </c:pt>
                <c:pt idx="65">
                  <c:v>7.62</c:v>
                </c:pt>
                <c:pt idx="66">
                  <c:v>7.64</c:v>
                </c:pt>
                <c:pt idx="67">
                  <c:v>7.64</c:v>
                </c:pt>
                <c:pt idx="68">
                  <c:v>7.64</c:v>
                </c:pt>
                <c:pt idx="69">
                  <c:v>7.64</c:v>
                </c:pt>
                <c:pt idx="70">
                  <c:v>7.66</c:v>
                </c:pt>
                <c:pt idx="71">
                  <c:v>7.66</c:v>
                </c:pt>
                <c:pt idx="72">
                  <c:v>7.66</c:v>
                </c:pt>
                <c:pt idx="73">
                  <c:v>7.64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F9-48DB-8DBC-64B6F4E52A60}"/>
            </c:ext>
          </c:extLst>
        </c:ser>
        <c:ser>
          <c:idx val="2"/>
          <c:order val="2"/>
          <c:tx>
            <c:strRef>
              <c:f>'2C'!$F$54</c:f>
              <c:strCache>
                <c:ptCount val="1"/>
                <c:pt idx="0">
                  <c:v>RH(%)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'2C'!$A$55:$A$128</c:f>
              <c:numCache>
                <c:formatCode>m/d/yyyy\ h:mm</c:formatCode>
                <c:ptCount val="74"/>
                <c:pt idx="0">
                  <c:v>43037.041921296295</c:v>
                </c:pt>
                <c:pt idx="1">
                  <c:v>43037.042268518519</c:v>
                </c:pt>
                <c:pt idx="2">
                  <c:v>43037.042615740742</c:v>
                </c:pt>
                <c:pt idx="3">
                  <c:v>43037.042962962965</c:v>
                </c:pt>
                <c:pt idx="4">
                  <c:v>43037.043310185189</c:v>
                </c:pt>
                <c:pt idx="5">
                  <c:v>43037.043657407405</c:v>
                </c:pt>
                <c:pt idx="6">
                  <c:v>43037.044004629628</c:v>
                </c:pt>
                <c:pt idx="7">
                  <c:v>43037.044351851851</c:v>
                </c:pt>
                <c:pt idx="8">
                  <c:v>43037.044699074075</c:v>
                </c:pt>
                <c:pt idx="9">
                  <c:v>43037.045046296298</c:v>
                </c:pt>
                <c:pt idx="10">
                  <c:v>43037.045393518521</c:v>
                </c:pt>
                <c:pt idx="11">
                  <c:v>43037.045740740738</c:v>
                </c:pt>
                <c:pt idx="12">
                  <c:v>43037.046087962961</c:v>
                </c:pt>
                <c:pt idx="13">
                  <c:v>43037.046435185184</c:v>
                </c:pt>
                <c:pt idx="14">
                  <c:v>43037.046782407408</c:v>
                </c:pt>
                <c:pt idx="15">
                  <c:v>43037.047129629631</c:v>
                </c:pt>
                <c:pt idx="16">
                  <c:v>43037.047476851854</c:v>
                </c:pt>
                <c:pt idx="17">
                  <c:v>43037.047824074078</c:v>
                </c:pt>
                <c:pt idx="18">
                  <c:v>43037.048171296294</c:v>
                </c:pt>
                <c:pt idx="19">
                  <c:v>43037.048518518517</c:v>
                </c:pt>
                <c:pt idx="20">
                  <c:v>43037.04886574074</c:v>
                </c:pt>
                <c:pt idx="21">
                  <c:v>43037.049212962964</c:v>
                </c:pt>
                <c:pt idx="22">
                  <c:v>43037.049560185187</c:v>
                </c:pt>
                <c:pt idx="23">
                  <c:v>43037.049907407411</c:v>
                </c:pt>
                <c:pt idx="24">
                  <c:v>43037.050254629627</c:v>
                </c:pt>
                <c:pt idx="25">
                  <c:v>43037.05060185185</c:v>
                </c:pt>
                <c:pt idx="26">
                  <c:v>43037.050949074073</c:v>
                </c:pt>
                <c:pt idx="27">
                  <c:v>43037.051296296297</c:v>
                </c:pt>
                <c:pt idx="28">
                  <c:v>43037.05164351852</c:v>
                </c:pt>
                <c:pt idx="29">
                  <c:v>43037.051990740743</c:v>
                </c:pt>
                <c:pt idx="30">
                  <c:v>43037.052337962959</c:v>
                </c:pt>
                <c:pt idx="31">
                  <c:v>43037.052685185183</c:v>
                </c:pt>
                <c:pt idx="32">
                  <c:v>43037.053032407406</c:v>
                </c:pt>
                <c:pt idx="33">
                  <c:v>43037.053379629629</c:v>
                </c:pt>
                <c:pt idx="34">
                  <c:v>43037.053726851853</c:v>
                </c:pt>
                <c:pt idx="35">
                  <c:v>43037.054074074076</c:v>
                </c:pt>
                <c:pt idx="36">
                  <c:v>43037.0544212963</c:v>
                </c:pt>
                <c:pt idx="37">
                  <c:v>43037.054768518516</c:v>
                </c:pt>
                <c:pt idx="38">
                  <c:v>43037.055115740739</c:v>
                </c:pt>
                <c:pt idx="39">
                  <c:v>43037.055462962962</c:v>
                </c:pt>
                <c:pt idx="40">
                  <c:v>43037.055810185186</c:v>
                </c:pt>
                <c:pt idx="41">
                  <c:v>43037.056157407409</c:v>
                </c:pt>
                <c:pt idx="42">
                  <c:v>43037.056504629632</c:v>
                </c:pt>
                <c:pt idx="43">
                  <c:v>43037.056851851848</c:v>
                </c:pt>
                <c:pt idx="44">
                  <c:v>43037.057199074072</c:v>
                </c:pt>
                <c:pt idx="45">
                  <c:v>43037.057546296295</c:v>
                </c:pt>
                <c:pt idx="46">
                  <c:v>43037.057893518519</c:v>
                </c:pt>
                <c:pt idx="47">
                  <c:v>43037.058240740742</c:v>
                </c:pt>
                <c:pt idx="48">
                  <c:v>43037.058587962965</c:v>
                </c:pt>
                <c:pt idx="49">
                  <c:v>43037.058935185189</c:v>
                </c:pt>
                <c:pt idx="50">
                  <c:v>43037.059282407405</c:v>
                </c:pt>
                <c:pt idx="51">
                  <c:v>43037.059629629628</c:v>
                </c:pt>
                <c:pt idx="52">
                  <c:v>43037.059976851851</c:v>
                </c:pt>
                <c:pt idx="53">
                  <c:v>43037.060324074075</c:v>
                </c:pt>
                <c:pt idx="54">
                  <c:v>43037.060671296298</c:v>
                </c:pt>
                <c:pt idx="55">
                  <c:v>43037.061018518521</c:v>
                </c:pt>
                <c:pt idx="56">
                  <c:v>43037.061365740738</c:v>
                </c:pt>
                <c:pt idx="57">
                  <c:v>43037.061712962961</c:v>
                </c:pt>
                <c:pt idx="58">
                  <c:v>43037.062060185184</c:v>
                </c:pt>
                <c:pt idx="59">
                  <c:v>43037.062407407408</c:v>
                </c:pt>
                <c:pt idx="60">
                  <c:v>43037.062754629631</c:v>
                </c:pt>
                <c:pt idx="61">
                  <c:v>43037.063101851854</c:v>
                </c:pt>
                <c:pt idx="62">
                  <c:v>43037.063449074078</c:v>
                </c:pt>
                <c:pt idx="63">
                  <c:v>43037.063796296294</c:v>
                </c:pt>
                <c:pt idx="64">
                  <c:v>43037.064143518517</c:v>
                </c:pt>
                <c:pt idx="65">
                  <c:v>43037.06449074074</c:v>
                </c:pt>
                <c:pt idx="66">
                  <c:v>43037.064837962964</c:v>
                </c:pt>
                <c:pt idx="67">
                  <c:v>43037.065185185187</c:v>
                </c:pt>
                <c:pt idx="68">
                  <c:v>43037.065532407411</c:v>
                </c:pt>
                <c:pt idx="69">
                  <c:v>43037.065879629627</c:v>
                </c:pt>
                <c:pt idx="70">
                  <c:v>43037.06622685185</c:v>
                </c:pt>
                <c:pt idx="71">
                  <c:v>43037.066574074073</c:v>
                </c:pt>
                <c:pt idx="72">
                  <c:v>43037.066921296297</c:v>
                </c:pt>
                <c:pt idx="73">
                  <c:v>43037.06726851852</c:v>
                </c:pt>
              </c:numCache>
            </c:numRef>
          </c:xVal>
          <c:yVal>
            <c:numRef>
              <c:f>'2C'!$F$55:$F$128</c:f>
              <c:numCache>
                <c:formatCode>General</c:formatCode>
                <c:ptCount val="74"/>
                <c:pt idx="0">
                  <c:v>73.59</c:v>
                </c:pt>
                <c:pt idx="1">
                  <c:v>73.650000000000006</c:v>
                </c:pt>
                <c:pt idx="2">
                  <c:v>73.77</c:v>
                </c:pt>
                <c:pt idx="3">
                  <c:v>70.55</c:v>
                </c:pt>
                <c:pt idx="4">
                  <c:v>69.27</c:v>
                </c:pt>
                <c:pt idx="5">
                  <c:v>65.19</c:v>
                </c:pt>
                <c:pt idx="6">
                  <c:v>63.42</c:v>
                </c:pt>
                <c:pt idx="7">
                  <c:v>63.57</c:v>
                </c:pt>
                <c:pt idx="8">
                  <c:v>63.05</c:v>
                </c:pt>
                <c:pt idx="9">
                  <c:v>62.68</c:v>
                </c:pt>
                <c:pt idx="10">
                  <c:v>62.65</c:v>
                </c:pt>
                <c:pt idx="11">
                  <c:v>64.400000000000006</c:v>
                </c:pt>
                <c:pt idx="12">
                  <c:v>66.11</c:v>
                </c:pt>
                <c:pt idx="13">
                  <c:v>68.08</c:v>
                </c:pt>
                <c:pt idx="14">
                  <c:v>69.989999999999995</c:v>
                </c:pt>
                <c:pt idx="15">
                  <c:v>71.77</c:v>
                </c:pt>
                <c:pt idx="16">
                  <c:v>73.38</c:v>
                </c:pt>
                <c:pt idx="17">
                  <c:v>74.819999999999993</c:v>
                </c:pt>
                <c:pt idx="18">
                  <c:v>76.03</c:v>
                </c:pt>
                <c:pt idx="19">
                  <c:v>77.16</c:v>
                </c:pt>
                <c:pt idx="20">
                  <c:v>78.11</c:v>
                </c:pt>
                <c:pt idx="21">
                  <c:v>78.92</c:v>
                </c:pt>
                <c:pt idx="22">
                  <c:v>79.53</c:v>
                </c:pt>
                <c:pt idx="23">
                  <c:v>79.900000000000006</c:v>
                </c:pt>
                <c:pt idx="24">
                  <c:v>79.989999999999995</c:v>
                </c:pt>
                <c:pt idx="25">
                  <c:v>79.61</c:v>
                </c:pt>
                <c:pt idx="26">
                  <c:v>79.06</c:v>
                </c:pt>
                <c:pt idx="27">
                  <c:v>78.86</c:v>
                </c:pt>
                <c:pt idx="28">
                  <c:v>78.569999999999993</c:v>
                </c:pt>
                <c:pt idx="29">
                  <c:v>79.150000000000006</c:v>
                </c:pt>
                <c:pt idx="30">
                  <c:v>79.27</c:v>
                </c:pt>
                <c:pt idx="31">
                  <c:v>79.900000000000006</c:v>
                </c:pt>
                <c:pt idx="32">
                  <c:v>80.77</c:v>
                </c:pt>
                <c:pt idx="33">
                  <c:v>81.63</c:v>
                </c:pt>
                <c:pt idx="34">
                  <c:v>82.36</c:v>
                </c:pt>
                <c:pt idx="35">
                  <c:v>83.07</c:v>
                </c:pt>
                <c:pt idx="36">
                  <c:v>83.6</c:v>
                </c:pt>
                <c:pt idx="37">
                  <c:v>84.11</c:v>
                </c:pt>
                <c:pt idx="38">
                  <c:v>84.56</c:v>
                </c:pt>
                <c:pt idx="39">
                  <c:v>85.06</c:v>
                </c:pt>
                <c:pt idx="40">
                  <c:v>85.79</c:v>
                </c:pt>
                <c:pt idx="41">
                  <c:v>85.91</c:v>
                </c:pt>
                <c:pt idx="42">
                  <c:v>85.68</c:v>
                </c:pt>
                <c:pt idx="43">
                  <c:v>85.32</c:v>
                </c:pt>
                <c:pt idx="44">
                  <c:v>84.33</c:v>
                </c:pt>
                <c:pt idx="45">
                  <c:v>83.6</c:v>
                </c:pt>
                <c:pt idx="46">
                  <c:v>83.43</c:v>
                </c:pt>
                <c:pt idx="47">
                  <c:v>83.99</c:v>
                </c:pt>
                <c:pt idx="48">
                  <c:v>84.78</c:v>
                </c:pt>
                <c:pt idx="49">
                  <c:v>85.57</c:v>
                </c:pt>
                <c:pt idx="50">
                  <c:v>86.39</c:v>
                </c:pt>
                <c:pt idx="51">
                  <c:v>87.06</c:v>
                </c:pt>
                <c:pt idx="52">
                  <c:v>87.71</c:v>
                </c:pt>
                <c:pt idx="53">
                  <c:v>88.24</c:v>
                </c:pt>
                <c:pt idx="54">
                  <c:v>88.66</c:v>
                </c:pt>
                <c:pt idx="55">
                  <c:v>88.96</c:v>
                </c:pt>
                <c:pt idx="56">
                  <c:v>89.21</c:v>
                </c:pt>
                <c:pt idx="57">
                  <c:v>89.37</c:v>
                </c:pt>
                <c:pt idx="58">
                  <c:v>88.91</c:v>
                </c:pt>
                <c:pt idx="59">
                  <c:v>88.94</c:v>
                </c:pt>
                <c:pt idx="60">
                  <c:v>89.15</c:v>
                </c:pt>
                <c:pt idx="61">
                  <c:v>89.43</c:v>
                </c:pt>
                <c:pt idx="62">
                  <c:v>89.75</c:v>
                </c:pt>
                <c:pt idx="63">
                  <c:v>90.03</c:v>
                </c:pt>
                <c:pt idx="64">
                  <c:v>90.27</c:v>
                </c:pt>
                <c:pt idx="65">
                  <c:v>90.52</c:v>
                </c:pt>
                <c:pt idx="66">
                  <c:v>90.79</c:v>
                </c:pt>
                <c:pt idx="67">
                  <c:v>91.01</c:v>
                </c:pt>
                <c:pt idx="68">
                  <c:v>91.26</c:v>
                </c:pt>
                <c:pt idx="69">
                  <c:v>91.45</c:v>
                </c:pt>
                <c:pt idx="70">
                  <c:v>91.61</c:v>
                </c:pt>
                <c:pt idx="71">
                  <c:v>91.78</c:v>
                </c:pt>
                <c:pt idx="72">
                  <c:v>91.88</c:v>
                </c:pt>
                <c:pt idx="73">
                  <c:v>91.99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8F9-48DB-8DBC-64B6F4E52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232512"/>
        <c:axId val="87234432"/>
      </c:scatterChart>
      <c:scatterChart>
        <c:scatterStyle val="lineMarker"/>
        <c:varyColors val="0"/>
        <c:ser>
          <c:idx val="0"/>
          <c:order val="0"/>
          <c:tx>
            <c:strRef>
              <c:f>'2C'!$D$54</c:f>
              <c:strCache>
                <c:ptCount val="1"/>
                <c:pt idx="0">
                  <c:v>CO2(ppm)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'2C'!$A$55:$A$128</c:f>
              <c:numCache>
                <c:formatCode>m/d/yyyy\ h:mm</c:formatCode>
                <c:ptCount val="74"/>
                <c:pt idx="0">
                  <c:v>43037.041921296295</c:v>
                </c:pt>
                <c:pt idx="1">
                  <c:v>43037.042268518519</c:v>
                </c:pt>
                <c:pt idx="2">
                  <c:v>43037.042615740742</c:v>
                </c:pt>
                <c:pt idx="3">
                  <c:v>43037.042962962965</c:v>
                </c:pt>
                <c:pt idx="4">
                  <c:v>43037.043310185189</c:v>
                </c:pt>
                <c:pt idx="5">
                  <c:v>43037.043657407405</c:v>
                </c:pt>
                <c:pt idx="6">
                  <c:v>43037.044004629628</c:v>
                </c:pt>
                <c:pt idx="7">
                  <c:v>43037.044351851851</c:v>
                </c:pt>
                <c:pt idx="8">
                  <c:v>43037.044699074075</c:v>
                </c:pt>
                <c:pt idx="9">
                  <c:v>43037.045046296298</c:v>
                </c:pt>
                <c:pt idx="10">
                  <c:v>43037.045393518521</c:v>
                </c:pt>
                <c:pt idx="11">
                  <c:v>43037.045740740738</c:v>
                </c:pt>
                <c:pt idx="12">
                  <c:v>43037.046087962961</c:v>
                </c:pt>
                <c:pt idx="13">
                  <c:v>43037.046435185184</c:v>
                </c:pt>
                <c:pt idx="14">
                  <c:v>43037.046782407408</c:v>
                </c:pt>
                <c:pt idx="15">
                  <c:v>43037.047129629631</c:v>
                </c:pt>
                <c:pt idx="16">
                  <c:v>43037.047476851854</c:v>
                </c:pt>
                <c:pt idx="17">
                  <c:v>43037.047824074078</c:v>
                </c:pt>
                <c:pt idx="18">
                  <c:v>43037.048171296294</c:v>
                </c:pt>
                <c:pt idx="19">
                  <c:v>43037.048518518517</c:v>
                </c:pt>
                <c:pt idx="20">
                  <c:v>43037.04886574074</c:v>
                </c:pt>
                <c:pt idx="21">
                  <c:v>43037.049212962964</c:v>
                </c:pt>
                <c:pt idx="22">
                  <c:v>43037.049560185187</c:v>
                </c:pt>
                <c:pt idx="23">
                  <c:v>43037.049907407411</c:v>
                </c:pt>
                <c:pt idx="24">
                  <c:v>43037.050254629627</c:v>
                </c:pt>
                <c:pt idx="25">
                  <c:v>43037.05060185185</c:v>
                </c:pt>
                <c:pt idx="26">
                  <c:v>43037.050949074073</c:v>
                </c:pt>
                <c:pt idx="27">
                  <c:v>43037.051296296297</c:v>
                </c:pt>
                <c:pt idx="28">
                  <c:v>43037.05164351852</c:v>
                </c:pt>
                <c:pt idx="29">
                  <c:v>43037.051990740743</c:v>
                </c:pt>
                <c:pt idx="30">
                  <c:v>43037.052337962959</c:v>
                </c:pt>
                <c:pt idx="31">
                  <c:v>43037.052685185183</c:v>
                </c:pt>
                <c:pt idx="32">
                  <c:v>43037.053032407406</c:v>
                </c:pt>
                <c:pt idx="33">
                  <c:v>43037.053379629629</c:v>
                </c:pt>
                <c:pt idx="34">
                  <c:v>43037.053726851853</c:v>
                </c:pt>
                <c:pt idx="35">
                  <c:v>43037.054074074076</c:v>
                </c:pt>
                <c:pt idx="36">
                  <c:v>43037.0544212963</c:v>
                </c:pt>
                <c:pt idx="37">
                  <c:v>43037.054768518516</c:v>
                </c:pt>
                <c:pt idx="38">
                  <c:v>43037.055115740739</c:v>
                </c:pt>
                <c:pt idx="39">
                  <c:v>43037.055462962962</c:v>
                </c:pt>
                <c:pt idx="40">
                  <c:v>43037.055810185186</c:v>
                </c:pt>
                <c:pt idx="41">
                  <c:v>43037.056157407409</c:v>
                </c:pt>
                <c:pt idx="42">
                  <c:v>43037.056504629632</c:v>
                </c:pt>
                <c:pt idx="43">
                  <c:v>43037.056851851848</c:v>
                </c:pt>
                <c:pt idx="44">
                  <c:v>43037.057199074072</c:v>
                </c:pt>
                <c:pt idx="45">
                  <c:v>43037.057546296295</c:v>
                </c:pt>
                <c:pt idx="46">
                  <c:v>43037.057893518519</c:v>
                </c:pt>
                <c:pt idx="47">
                  <c:v>43037.058240740742</c:v>
                </c:pt>
                <c:pt idx="48">
                  <c:v>43037.058587962965</c:v>
                </c:pt>
                <c:pt idx="49">
                  <c:v>43037.058935185189</c:v>
                </c:pt>
                <c:pt idx="50">
                  <c:v>43037.059282407405</c:v>
                </c:pt>
                <c:pt idx="51">
                  <c:v>43037.059629629628</c:v>
                </c:pt>
                <c:pt idx="52">
                  <c:v>43037.059976851851</c:v>
                </c:pt>
                <c:pt idx="53">
                  <c:v>43037.060324074075</c:v>
                </c:pt>
                <c:pt idx="54">
                  <c:v>43037.060671296298</c:v>
                </c:pt>
                <c:pt idx="55">
                  <c:v>43037.061018518521</c:v>
                </c:pt>
                <c:pt idx="56">
                  <c:v>43037.061365740738</c:v>
                </c:pt>
                <c:pt idx="57">
                  <c:v>43037.061712962961</c:v>
                </c:pt>
                <c:pt idx="58">
                  <c:v>43037.062060185184</c:v>
                </c:pt>
                <c:pt idx="59">
                  <c:v>43037.062407407408</c:v>
                </c:pt>
                <c:pt idx="60">
                  <c:v>43037.062754629631</c:v>
                </c:pt>
                <c:pt idx="61">
                  <c:v>43037.063101851854</c:v>
                </c:pt>
                <c:pt idx="62">
                  <c:v>43037.063449074078</c:v>
                </c:pt>
                <c:pt idx="63">
                  <c:v>43037.063796296294</c:v>
                </c:pt>
                <c:pt idx="64">
                  <c:v>43037.064143518517</c:v>
                </c:pt>
                <c:pt idx="65">
                  <c:v>43037.06449074074</c:v>
                </c:pt>
                <c:pt idx="66">
                  <c:v>43037.064837962964</c:v>
                </c:pt>
                <c:pt idx="67">
                  <c:v>43037.065185185187</c:v>
                </c:pt>
                <c:pt idx="68">
                  <c:v>43037.065532407411</c:v>
                </c:pt>
                <c:pt idx="69">
                  <c:v>43037.065879629627</c:v>
                </c:pt>
                <c:pt idx="70">
                  <c:v>43037.06622685185</c:v>
                </c:pt>
                <c:pt idx="71">
                  <c:v>43037.066574074073</c:v>
                </c:pt>
                <c:pt idx="72">
                  <c:v>43037.066921296297</c:v>
                </c:pt>
                <c:pt idx="73">
                  <c:v>43037.06726851852</c:v>
                </c:pt>
              </c:numCache>
            </c:numRef>
          </c:xVal>
          <c:yVal>
            <c:numRef>
              <c:f>'2C'!$D$55:$D$128</c:f>
              <c:numCache>
                <c:formatCode>General</c:formatCode>
                <c:ptCount val="74"/>
                <c:pt idx="0">
                  <c:v>508</c:v>
                </c:pt>
                <c:pt idx="1">
                  <c:v>505</c:v>
                </c:pt>
                <c:pt idx="2">
                  <c:v>500</c:v>
                </c:pt>
                <c:pt idx="3">
                  <c:v>492</c:v>
                </c:pt>
                <c:pt idx="4">
                  <c:v>483</c:v>
                </c:pt>
                <c:pt idx="5">
                  <c:v>477</c:v>
                </c:pt>
                <c:pt idx="6">
                  <c:v>485</c:v>
                </c:pt>
                <c:pt idx="7">
                  <c:v>479</c:v>
                </c:pt>
                <c:pt idx="8">
                  <c:v>478</c:v>
                </c:pt>
                <c:pt idx="9">
                  <c:v>477</c:v>
                </c:pt>
                <c:pt idx="10">
                  <c:v>473</c:v>
                </c:pt>
                <c:pt idx="11">
                  <c:v>478</c:v>
                </c:pt>
                <c:pt idx="12">
                  <c:v>479</c:v>
                </c:pt>
                <c:pt idx="13">
                  <c:v>468</c:v>
                </c:pt>
                <c:pt idx="14">
                  <c:v>468</c:v>
                </c:pt>
                <c:pt idx="15">
                  <c:v>474</c:v>
                </c:pt>
                <c:pt idx="16">
                  <c:v>480</c:v>
                </c:pt>
                <c:pt idx="17">
                  <c:v>489</c:v>
                </c:pt>
                <c:pt idx="18">
                  <c:v>496</c:v>
                </c:pt>
                <c:pt idx="19">
                  <c:v>503</c:v>
                </c:pt>
                <c:pt idx="20">
                  <c:v>512</c:v>
                </c:pt>
                <c:pt idx="21">
                  <c:v>523</c:v>
                </c:pt>
                <c:pt idx="22">
                  <c:v>535</c:v>
                </c:pt>
                <c:pt idx="23">
                  <c:v>528</c:v>
                </c:pt>
                <c:pt idx="24">
                  <c:v>529</c:v>
                </c:pt>
                <c:pt idx="25">
                  <c:v>526</c:v>
                </c:pt>
                <c:pt idx="26">
                  <c:v>519</c:v>
                </c:pt>
                <c:pt idx="27">
                  <c:v>514</c:v>
                </c:pt>
                <c:pt idx="28">
                  <c:v>512</c:v>
                </c:pt>
                <c:pt idx="29">
                  <c:v>506</c:v>
                </c:pt>
                <c:pt idx="30">
                  <c:v>505</c:v>
                </c:pt>
                <c:pt idx="31">
                  <c:v>505</c:v>
                </c:pt>
                <c:pt idx="32">
                  <c:v>506</c:v>
                </c:pt>
                <c:pt idx="33">
                  <c:v>507</c:v>
                </c:pt>
                <c:pt idx="34">
                  <c:v>511</c:v>
                </c:pt>
                <c:pt idx="35">
                  <c:v>514</c:v>
                </c:pt>
                <c:pt idx="36">
                  <c:v>521</c:v>
                </c:pt>
                <c:pt idx="37">
                  <c:v>527</c:v>
                </c:pt>
                <c:pt idx="38">
                  <c:v>531</c:v>
                </c:pt>
                <c:pt idx="39">
                  <c:v>551</c:v>
                </c:pt>
                <c:pt idx="40">
                  <c:v>543</c:v>
                </c:pt>
                <c:pt idx="41">
                  <c:v>531</c:v>
                </c:pt>
                <c:pt idx="42">
                  <c:v>521</c:v>
                </c:pt>
                <c:pt idx="43">
                  <c:v>506</c:v>
                </c:pt>
                <c:pt idx="44">
                  <c:v>484</c:v>
                </c:pt>
                <c:pt idx="45">
                  <c:v>472</c:v>
                </c:pt>
                <c:pt idx="46">
                  <c:v>471</c:v>
                </c:pt>
                <c:pt idx="47">
                  <c:v>473</c:v>
                </c:pt>
                <c:pt idx="48">
                  <c:v>476</c:v>
                </c:pt>
                <c:pt idx="49">
                  <c:v>478</c:v>
                </c:pt>
                <c:pt idx="50">
                  <c:v>483</c:v>
                </c:pt>
                <c:pt idx="51">
                  <c:v>487</c:v>
                </c:pt>
                <c:pt idx="52">
                  <c:v>489</c:v>
                </c:pt>
                <c:pt idx="53">
                  <c:v>496</c:v>
                </c:pt>
                <c:pt idx="54">
                  <c:v>501</c:v>
                </c:pt>
                <c:pt idx="55">
                  <c:v>509</c:v>
                </c:pt>
                <c:pt idx="56">
                  <c:v>517</c:v>
                </c:pt>
                <c:pt idx="57">
                  <c:v>520</c:v>
                </c:pt>
                <c:pt idx="58">
                  <c:v>516</c:v>
                </c:pt>
                <c:pt idx="59">
                  <c:v>514</c:v>
                </c:pt>
                <c:pt idx="60">
                  <c:v>510</c:v>
                </c:pt>
                <c:pt idx="61">
                  <c:v>510</c:v>
                </c:pt>
                <c:pt idx="62">
                  <c:v>508</c:v>
                </c:pt>
                <c:pt idx="63">
                  <c:v>508</c:v>
                </c:pt>
                <c:pt idx="64">
                  <c:v>509</c:v>
                </c:pt>
                <c:pt idx="65">
                  <c:v>504</c:v>
                </c:pt>
                <c:pt idx="66">
                  <c:v>505</c:v>
                </c:pt>
                <c:pt idx="67">
                  <c:v>503</c:v>
                </c:pt>
                <c:pt idx="68">
                  <c:v>498</c:v>
                </c:pt>
                <c:pt idx="69">
                  <c:v>498</c:v>
                </c:pt>
                <c:pt idx="70">
                  <c:v>497</c:v>
                </c:pt>
                <c:pt idx="71">
                  <c:v>498</c:v>
                </c:pt>
                <c:pt idx="72">
                  <c:v>499</c:v>
                </c:pt>
                <c:pt idx="73">
                  <c:v>496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8F9-48DB-8DBC-64B6F4E52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250048"/>
        <c:axId val="87235968"/>
      </c:scatterChart>
      <c:valAx>
        <c:axId val="87232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234432"/>
        <c:crosses val="autoZero"/>
        <c:crossBetween val="midCat"/>
      </c:valAx>
      <c:valAx>
        <c:axId val="87234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232512"/>
        <c:crosses val="autoZero"/>
        <c:crossBetween val="midCat"/>
      </c:valAx>
      <c:valAx>
        <c:axId val="8723596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250048"/>
        <c:crosses val="max"/>
        <c:crossBetween val="midCat"/>
      </c:valAx>
      <c:valAx>
        <c:axId val="87250048"/>
        <c:scaling>
          <c:orientation val="minMax"/>
        </c:scaling>
        <c:delete val="1"/>
        <c:axPos val="b"/>
        <c:numFmt formatCode="m/d/yyyy\ h:mm" sourceLinked="1"/>
        <c:majorTickMark val="out"/>
        <c:minorTickMark val="none"/>
        <c:tickLblPos val="nextTo"/>
        <c:crossAx val="872359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6.3568452544830498E-2"/>
                  <c:y val="-0.1455145118733509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'2G'!$H$4:$H$15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'2G'!$I$4:$I$15</c:f>
              <c:numCache>
                <c:formatCode>General</c:formatCode>
                <c:ptCount val="12"/>
                <c:pt idx="0">
                  <c:v>542</c:v>
                </c:pt>
                <c:pt idx="1">
                  <c:v>548</c:v>
                </c:pt>
                <c:pt idx="2">
                  <c:v>554</c:v>
                </c:pt>
                <c:pt idx="3">
                  <c:v>558</c:v>
                </c:pt>
                <c:pt idx="4">
                  <c:v>567</c:v>
                </c:pt>
                <c:pt idx="5">
                  <c:v>578</c:v>
                </c:pt>
                <c:pt idx="6">
                  <c:v>597</c:v>
                </c:pt>
                <c:pt idx="7">
                  <c:v>615</c:v>
                </c:pt>
                <c:pt idx="8">
                  <c:v>635</c:v>
                </c:pt>
                <c:pt idx="9">
                  <c:v>654</c:v>
                </c:pt>
                <c:pt idx="10">
                  <c:v>663</c:v>
                </c:pt>
                <c:pt idx="11">
                  <c:v>640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6DB-4FC5-8931-45D21E8ED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322560"/>
        <c:axId val="87073920"/>
      </c:scatterChart>
      <c:valAx>
        <c:axId val="86322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073920"/>
        <c:crosses val="autoZero"/>
        <c:crossBetween val="midCat"/>
      </c:valAx>
      <c:valAx>
        <c:axId val="87073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3225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</a:t>
            </a:r>
            <a:r>
              <a:rPr lang="en-US" b="1" baseline="0"/>
              <a:t>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3187462144155057"/>
                  <c:y val="-0.1841074911507621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'2G'!$H$19:$H$29</c:f>
              <c:numCache>
                <c:formatCode>General</c:formatCode>
                <c:ptCount val="11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</c:numCache>
            </c:numRef>
          </c:xVal>
          <c:yVal>
            <c:numRef>
              <c:f>'2G'!$I$19:$I$29</c:f>
              <c:numCache>
                <c:formatCode>General</c:formatCode>
                <c:ptCount val="11"/>
                <c:pt idx="0">
                  <c:v>562</c:v>
                </c:pt>
                <c:pt idx="1">
                  <c:v>565</c:v>
                </c:pt>
                <c:pt idx="2">
                  <c:v>571</c:v>
                </c:pt>
                <c:pt idx="3">
                  <c:v>576</c:v>
                </c:pt>
                <c:pt idx="4">
                  <c:v>584</c:v>
                </c:pt>
                <c:pt idx="5">
                  <c:v>592</c:v>
                </c:pt>
                <c:pt idx="6">
                  <c:v>602</c:v>
                </c:pt>
                <c:pt idx="7">
                  <c:v>600</c:v>
                </c:pt>
                <c:pt idx="8">
                  <c:v>617</c:v>
                </c:pt>
                <c:pt idx="9">
                  <c:v>622</c:v>
                </c:pt>
                <c:pt idx="10">
                  <c:v>597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450-45BE-A30D-689A64030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284352"/>
        <c:axId val="86708608"/>
      </c:scatterChart>
      <c:valAx>
        <c:axId val="87284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08608"/>
        <c:crosses val="autoZero"/>
        <c:crossBetween val="midCat"/>
      </c:valAx>
      <c:valAx>
        <c:axId val="86708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2843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6.9395958372336322E-2"/>
                  <c:y val="-0.1572549019607843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'2G'!$H$34:$H$45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'2G'!$I$34:$I$45</c:f>
              <c:numCache>
                <c:formatCode>General</c:formatCode>
                <c:ptCount val="12"/>
                <c:pt idx="0">
                  <c:v>553</c:v>
                </c:pt>
                <c:pt idx="1">
                  <c:v>556</c:v>
                </c:pt>
                <c:pt idx="2">
                  <c:v>562</c:v>
                </c:pt>
                <c:pt idx="3">
                  <c:v>562</c:v>
                </c:pt>
                <c:pt idx="4">
                  <c:v>575</c:v>
                </c:pt>
                <c:pt idx="5">
                  <c:v>594</c:v>
                </c:pt>
                <c:pt idx="6">
                  <c:v>606</c:v>
                </c:pt>
                <c:pt idx="7">
                  <c:v>622</c:v>
                </c:pt>
                <c:pt idx="8">
                  <c:v>653</c:v>
                </c:pt>
                <c:pt idx="9">
                  <c:v>647</c:v>
                </c:pt>
                <c:pt idx="10">
                  <c:v>655</c:v>
                </c:pt>
                <c:pt idx="11">
                  <c:v>656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483-4651-A7B4-1736C3E3B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751104"/>
        <c:axId val="86752640"/>
      </c:scatterChart>
      <c:valAx>
        <c:axId val="86751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52640"/>
        <c:crosses val="autoZero"/>
        <c:crossBetween val="midCat"/>
      </c:valAx>
      <c:valAx>
        <c:axId val="8675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511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All Measurements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'2G'!$E$54</c:f>
              <c:strCache>
                <c:ptCount val="1"/>
                <c:pt idx="0">
                  <c:v>Temp(°C)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'2G'!$A$55:$A$138</c:f>
              <c:numCache>
                <c:formatCode>m/d/yyyy\ h:mm</c:formatCode>
                <c:ptCount val="84"/>
                <c:pt idx="0">
                  <c:v>43037.039884259262</c:v>
                </c:pt>
                <c:pt idx="1">
                  <c:v>43037.040231481478</c:v>
                </c:pt>
                <c:pt idx="2">
                  <c:v>43037.040578703702</c:v>
                </c:pt>
                <c:pt idx="3">
                  <c:v>43037.040925925925</c:v>
                </c:pt>
                <c:pt idx="4">
                  <c:v>43037.041273148148</c:v>
                </c:pt>
                <c:pt idx="5">
                  <c:v>43037.041620370372</c:v>
                </c:pt>
                <c:pt idx="6">
                  <c:v>43037.041967592595</c:v>
                </c:pt>
                <c:pt idx="7">
                  <c:v>43037.042314814818</c:v>
                </c:pt>
                <c:pt idx="8">
                  <c:v>43037.042662037034</c:v>
                </c:pt>
                <c:pt idx="9">
                  <c:v>43037.043009259258</c:v>
                </c:pt>
                <c:pt idx="10">
                  <c:v>43037.043356481481</c:v>
                </c:pt>
                <c:pt idx="11">
                  <c:v>43037.043703703705</c:v>
                </c:pt>
                <c:pt idx="12">
                  <c:v>43037.044050925928</c:v>
                </c:pt>
                <c:pt idx="13">
                  <c:v>43037.044398148151</c:v>
                </c:pt>
                <c:pt idx="14">
                  <c:v>43037.044745370367</c:v>
                </c:pt>
                <c:pt idx="15">
                  <c:v>43037.045092592591</c:v>
                </c:pt>
                <c:pt idx="16">
                  <c:v>43037.045439814814</c:v>
                </c:pt>
                <c:pt idx="17">
                  <c:v>43037.045787037037</c:v>
                </c:pt>
                <c:pt idx="18">
                  <c:v>43037.046134259261</c:v>
                </c:pt>
                <c:pt idx="19">
                  <c:v>43037.046481481484</c:v>
                </c:pt>
                <c:pt idx="20">
                  <c:v>43037.0468287037</c:v>
                </c:pt>
                <c:pt idx="21">
                  <c:v>43037.047175925924</c:v>
                </c:pt>
                <c:pt idx="22">
                  <c:v>43037.047523148147</c:v>
                </c:pt>
                <c:pt idx="23">
                  <c:v>43037.04787037037</c:v>
                </c:pt>
                <c:pt idx="24">
                  <c:v>43037.048217592594</c:v>
                </c:pt>
                <c:pt idx="25">
                  <c:v>43037.048564814817</c:v>
                </c:pt>
                <c:pt idx="26">
                  <c:v>43037.04891203704</c:v>
                </c:pt>
                <c:pt idx="27">
                  <c:v>43037.049259259256</c:v>
                </c:pt>
                <c:pt idx="28">
                  <c:v>43037.04960648148</c:v>
                </c:pt>
                <c:pt idx="29">
                  <c:v>43037.049953703703</c:v>
                </c:pt>
                <c:pt idx="30">
                  <c:v>43037.050300925926</c:v>
                </c:pt>
                <c:pt idx="31">
                  <c:v>43037.05064814815</c:v>
                </c:pt>
                <c:pt idx="32">
                  <c:v>43037.050995370373</c:v>
                </c:pt>
                <c:pt idx="33">
                  <c:v>43037.051342592589</c:v>
                </c:pt>
                <c:pt idx="34">
                  <c:v>43037.051689814813</c:v>
                </c:pt>
                <c:pt idx="35">
                  <c:v>43037.052037037036</c:v>
                </c:pt>
                <c:pt idx="36">
                  <c:v>43037.052384259259</c:v>
                </c:pt>
                <c:pt idx="37">
                  <c:v>43037.052731481483</c:v>
                </c:pt>
                <c:pt idx="38">
                  <c:v>43037.053078703706</c:v>
                </c:pt>
                <c:pt idx="39">
                  <c:v>43037.053425925929</c:v>
                </c:pt>
                <c:pt idx="40">
                  <c:v>43037.053773148145</c:v>
                </c:pt>
                <c:pt idx="41">
                  <c:v>43037.054120370369</c:v>
                </c:pt>
                <c:pt idx="42">
                  <c:v>43037.054467592592</c:v>
                </c:pt>
                <c:pt idx="43">
                  <c:v>43037.054814814815</c:v>
                </c:pt>
                <c:pt idx="44">
                  <c:v>43037.055162037039</c:v>
                </c:pt>
                <c:pt idx="45">
                  <c:v>43037.055509259262</c:v>
                </c:pt>
                <c:pt idx="46">
                  <c:v>43037.055856481478</c:v>
                </c:pt>
                <c:pt idx="47">
                  <c:v>43037.056203703702</c:v>
                </c:pt>
                <c:pt idx="48">
                  <c:v>43037.056550925925</c:v>
                </c:pt>
                <c:pt idx="49">
                  <c:v>43037.056898148148</c:v>
                </c:pt>
                <c:pt idx="50">
                  <c:v>43037.057245370372</c:v>
                </c:pt>
                <c:pt idx="51">
                  <c:v>43037.057592592595</c:v>
                </c:pt>
                <c:pt idx="52">
                  <c:v>43037.057939814818</c:v>
                </c:pt>
                <c:pt idx="53">
                  <c:v>43037.058287037034</c:v>
                </c:pt>
                <c:pt idx="54">
                  <c:v>43037.058634259258</c:v>
                </c:pt>
                <c:pt idx="55">
                  <c:v>43037.058981481481</c:v>
                </c:pt>
                <c:pt idx="56">
                  <c:v>43037.059328703705</c:v>
                </c:pt>
                <c:pt idx="57">
                  <c:v>43037.059675925928</c:v>
                </c:pt>
                <c:pt idx="58">
                  <c:v>43037.060023148151</c:v>
                </c:pt>
                <c:pt idx="59">
                  <c:v>43037.060370370367</c:v>
                </c:pt>
                <c:pt idx="60">
                  <c:v>43037.060717592591</c:v>
                </c:pt>
                <c:pt idx="61">
                  <c:v>43037.061064814814</c:v>
                </c:pt>
                <c:pt idx="62">
                  <c:v>43037.061412037037</c:v>
                </c:pt>
                <c:pt idx="63">
                  <c:v>43037.061759259261</c:v>
                </c:pt>
                <c:pt idx="64">
                  <c:v>43037.062106481484</c:v>
                </c:pt>
                <c:pt idx="65">
                  <c:v>43037.0624537037</c:v>
                </c:pt>
                <c:pt idx="66">
                  <c:v>43037.062800925924</c:v>
                </c:pt>
                <c:pt idx="67">
                  <c:v>43037.063148148147</c:v>
                </c:pt>
                <c:pt idx="68">
                  <c:v>43037.06349537037</c:v>
                </c:pt>
                <c:pt idx="69">
                  <c:v>43037.063842592594</c:v>
                </c:pt>
                <c:pt idx="70">
                  <c:v>43037.064189814817</c:v>
                </c:pt>
                <c:pt idx="71">
                  <c:v>43037.06453703704</c:v>
                </c:pt>
                <c:pt idx="72">
                  <c:v>43037.064884259256</c:v>
                </c:pt>
                <c:pt idx="73">
                  <c:v>43037.06523148148</c:v>
                </c:pt>
                <c:pt idx="74">
                  <c:v>43037.065578703703</c:v>
                </c:pt>
                <c:pt idx="75">
                  <c:v>43037.065925925926</c:v>
                </c:pt>
                <c:pt idx="76">
                  <c:v>43037.06627314815</c:v>
                </c:pt>
                <c:pt idx="77">
                  <c:v>43037.066620370373</c:v>
                </c:pt>
                <c:pt idx="78">
                  <c:v>43037.066967592589</c:v>
                </c:pt>
                <c:pt idx="79">
                  <c:v>43037.067314814813</c:v>
                </c:pt>
                <c:pt idx="80">
                  <c:v>43037.067662037036</c:v>
                </c:pt>
                <c:pt idx="81">
                  <c:v>43037.068009259259</c:v>
                </c:pt>
                <c:pt idx="82">
                  <c:v>43037.068356481483</c:v>
                </c:pt>
                <c:pt idx="83">
                  <c:v>43037.068703703706</c:v>
                </c:pt>
              </c:numCache>
            </c:numRef>
          </c:xVal>
          <c:yVal>
            <c:numRef>
              <c:f>'2G'!$E$55:$E$138</c:f>
              <c:numCache>
                <c:formatCode>General</c:formatCode>
                <c:ptCount val="84"/>
                <c:pt idx="0">
                  <c:v>18.399999999999999</c:v>
                </c:pt>
                <c:pt idx="1">
                  <c:v>18.16</c:v>
                </c:pt>
                <c:pt idx="2">
                  <c:v>17.940000000000001</c:v>
                </c:pt>
                <c:pt idx="3">
                  <c:v>17.72</c:v>
                </c:pt>
                <c:pt idx="4">
                  <c:v>17.48</c:v>
                </c:pt>
                <c:pt idx="5">
                  <c:v>17.25</c:v>
                </c:pt>
                <c:pt idx="6">
                  <c:v>17</c:v>
                </c:pt>
                <c:pt idx="7">
                  <c:v>16.77</c:v>
                </c:pt>
                <c:pt idx="8">
                  <c:v>16.5</c:v>
                </c:pt>
                <c:pt idx="9">
                  <c:v>15.99</c:v>
                </c:pt>
                <c:pt idx="10">
                  <c:v>15.36</c:v>
                </c:pt>
                <c:pt idx="11">
                  <c:v>14.77</c:v>
                </c:pt>
                <c:pt idx="12">
                  <c:v>14.2</c:v>
                </c:pt>
                <c:pt idx="13">
                  <c:v>13.54</c:v>
                </c:pt>
                <c:pt idx="14">
                  <c:v>13.02</c:v>
                </c:pt>
                <c:pt idx="15">
                  <c:v>12.47</c:v>
                </c:pt>
                <c:pt idx="16">
                  <c:v>11.97</c:v>
                </c:pt>
                <c:pt idx="17">
                  <c:v>11.65</c:v>
                </c:pt>
                <c:pt idx="18">
                  <c:v>11.37</c:v>
                </c:pt>
                <c:pt idx="19">
                  <c:v>11.11</c:v>
                </c:pt>
                <c:pt idx="20">
                  <c:v>10.94</c:v>
                </c:pt>
                <c:pt idx="21">
                  <c:v>10.78</c:v>
                </c:pt>
                <c:pt idx="22">
                  <c:v>10.67</c:v>
                </c:pt>
                <c:pt idx="23">
                  <c:v>10.64</c:v>
                </c:pt>
                <c:pt idx="24">
                  <c:v>10.62</c:v>
                </c:pt>
                <c:pt idx="25">
                  <c:v>10.62</c:v>
                </c:pt>
                <c:pt idx="26">
                  <c:v>10.6</c:v>
                </c:pt>
                <c:pt idx="27">
                  <c:v>10.6</c:v>
                </c:pt>
                <c:pt idx="28">
                  <c:v>10.79</c:v>
                </c:pt>
                <c:pt idx="29">
                  <c:v>10.58</c:v>
                </c:pt>
                <c:pt idx="30">
                  <c:v>10.18</c:v>
                </c:pt>
                <c:pt idx="31">
                  <c:v>9.7799999999999994</c:v>
                </c:pt>
                <c:pt idx="32">
                  <c:v>9.32</c:v>
                </c:pt>
                <c:pt idx="33">
                  <c:v>8.94</c:v>
                </c:pt>
                <c:pt idx="34">
                  <c:v>8.58</c:v>
                </c:pt>
                <c:pt idx="35">
                  <c:v>8.36</c:v>
                </c:pt>
                <c:pt idx="36">
                  <c:v>8.18</c:v>
                </c:pt>
                <c:pt idx="37">
                  <c:v>8.02</c:v>
                </c:pt>
                <c:pt idx="38">
                  <c:v>7.92</c:v>
                </c:pt>
                <c:pt idx="39">
                  <c:v>7.83</c:v>
                </c:pt>
                <c:pt idx="40">
                  <c:v>7.77</c:v>
                </c:pt>
                <c:pt idx="41">
                  <c:v>7.74</c:v>
                </c:pt>
                <c:pt idx="42">
                  <c:v>7.71</c:v>
                </c:pt>
                <c:pt idx="43">
                  <c:v>7.86</c:v>
                </c:pt>
                <c:pt idx="44">
                  <c:v>8.02</c:v>
                </c:pt>
                <c:pt idx="45">
                  <c:v>7.98</c:v>
                </c:pt>
                <c:pt idx="46">
                  <c:v>7.87</c:v>
                </c:pt>
                <c:pt idx="47">
                  <c:v>7.7</c:v>
                </c:pt>
                <c:pt idx="48">
                  <c:v>7.48</c:v>
                </c:pt>
                <c:pt idx="49">
                  <c:v>7.26</c:v>
                </c:pt>
                <c:pt idx="50">
                  <c:v>7.02</c:v>
                </c:pt>
                <c:pt idx="51">
                  <c:v>6.8</c:v>
                </c:pt>
                <c:pt idx="52">
                  <c:v>6.88</c:v>
                </c:pt>
                <c:pt idx="53">
                  <c:v>6.86</c:v>
                </c:pt>
                <c:pt idx="54">
                  <c:v>6.85</c:v>
                </c:pt>
                <c:pt idx="55">
                  <c:v>6.88</c:v>
                </c:pt>
                <c:pt idx="56">
                  <c:v>6.92</c:v>
                </c:pt>
                <c:pt idx="57">
                  <c:v>6.96</c:v>
                </c:pt>
                <c:pt idx="58">
                  <c:v>7.03</c:v>
                </c:pt>
                <c:pt idx="59">
                  <c:v>7.1</c:v>
                </c:pt>
                <c:pt idx="60">
                  <c:v>7.46</c:v>
                </c:pt>
                <c:pt idx="61">
                  <c:v>7.88</c:v>
                </c:pt>
                <c:pt idx="62">
                  <c:v>8.48</c:v>
                </c:pt>
                <c:pt idx="63">
                  <c:v>8.89</c:v>
                </c:pt>
                <c:pt idx="64">
                  <c:v>8.94</c:v>
                </c:pt>
                <c:pt idx="65">
                  <c:v>8.9</c:v>
                </c:pt>
                <c:pt idx="66">
                  <c:v>8.84</c:v>
                </c:pt>
                <c:pt idx="67">
                  <c:v>8.7799999999999994</c:v>
                </c:pt>
                <c:pt idx="68">
                  <c:v>8.74</c:v>
                </c:pt>
                <c:pt idx="69">
                  <c:v>8.6999999999999993</c:v>
                </c:pt>
                <c:pt idx="70">
                  <c:v>8.66</c:v>
                </c:pt>
                <c:pt idx="71">
                  <c:v>8.6199999999999992</c:v>
                </c:pt>
                <c:pt idx="72">
                  <c:v>8.58</c:v>
                </c:pt>
                <c:pt idx="73">
                  <c:v>8.5399999999999991</c:v>
                </c:pt>
                <c:pt idx="74">
                  <c:v>8.48</c:v>
                </c:pt>
                <c:pt idx="75">
                  <c:v>8.43</c:v>
                </c:pt>
                <c:pt idx="76">
                  <c:v>8.3800000000000008</c:v>
                </c:pt>
                <c:pt idx="77">
                  <c:v>8.34</c:v>
                </c:pt>
                <c:pt idx="78">
                  <c:v>8.2799999999999994</c:v>
                </c:pt>
                <c:pt idx="79">
                  <c:v>8.2200000000000006</c:v>
                </c:pt>
                <c:pt idx="80">
                  <c:v>8.16</c:v>
                </c:pt>
                <c:pt idx="81">
                  <c:v>8.11</c:v>
                </c:pt>
                <c:pt idx="82">
                  <c:v>8.06</c:v>
                </c:pt>
                <c:pt idx="83">
                  <c:v>8.01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B2-411D-BA7B-B9FE0A2789A9}"/>
            </c:ext>
          </c:extLst>
        </c:ser>
        <c:ser>
          <c:idx val="2"/>
          <c:order val="2"/>
          <c:tx>
            <c:strRef>
              <c:f>'2G'!$F$54</c:f>
              <c:strCache>
                <c:ptCount val="1"/>
                <c:pt idx="0">
                  <c:v>RH(%)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'2G'!$A$55:$A$138</c:f>
              <c:numCache>
                <c:formatCode>m/d/yyyy\ h:mm</c:formatCode>
                <c:ptCount val="84"/>
                <c:pt idx="0">
                  <c:v>43037.039884259262</c:v>
                </c:pt>
                <c:pt idx="1">
                  <c:v>43037.040231481478</c:v>
                </c:pt>
                <c:pt idx="2">
                  <c:v>43037.040578703702</c:v>
                </c:pt>
                <c:pt idx="3">
                  <c:v>43037.040925925925</c:v>
                </c:pt>
                <c:pt idx="4">
                  <c:v>43037.041273148148</c:v>
                </c:pt>
                <c:pt idx="5">
                  <c:v>43037.041620370372</c:v>
                </c:pt>
                <c:pt idx="6">
                  <c:v>43037.041967592595</c:v>
                </c:pt>
                <c:pt idx="7">
                  <c:v>43037.042314814818</c:v>
                </c:pt>
                <c:pt idx="8">
                  <c:v>43037.042662037034</c:v>
                </c:pt>
                <c:pt idx="9">
                  <c:v>43037.043009259258</c:v>
                </c:pt>
                <c:pt idx="10">
                  <c:v>43037.043356481481</c:v>
                </c:pt>
                <c:pt idx="11">
                  <c:v>43037.043703703705</c:v>
                </c:pt>
                <c:pt idx="12">
                  <c:v>43037.044050925928</c:v>
                </c:pt>
                <c:pt idx="13">
                  <c:v>43037.044398148151</c:v>
                </c:pt>
                <c:pt idx="14">
                  <c:v>43037.044745370367</c:v>
                </c:pt>
                <c:pt idx="15">
                  <c:v>43037.045092592591</c:v>
                </c:pt>
                <c:pt idx="16">
                  <c:v>43037.045439814814</c:v>
                </c:pt>
                <c:pt idx="17">
                  <c:v>43037.045787037037</c:v>
                </c:pt>
                <c:pt idx="18">
                  <c:v>43037.046134259261</c:v>
                </c:pt>
                <c:pt idx="19">
                  <c:v>43037.046481481484</c:v>
                </c:pt>
                <c:pt idx="20">
                  <c:v>43037.0468287037</c:v>
                </c:pt>
                <c:pt idx="21">
                  <c:v>43037.047175925924</c:v>
                </c:pt>
                <c:pt idx="22">
                  <c:v>43037.047523148147</c:v>
                </c:pt>
                <c:pt idx="23">
                  <c:v>43037.04787037037</c:v>
                </c:pt>
                <c:pt idx="24">
                  <c:v>43037.048217592594</c:v>
                </c:pt>
                <c:pt idx="25">
                  <c:v>43037.048564814817</c:v>
                </c:pt>
                <c:pt idx="26">
                  <c:v>43037.04891203704</c:v>
                </c:pt>
                <c:pt idx="27">
                  <c:v>43037.049259259256</c:v>
                </c:pt>
                <c:pt idx="28">
                  <c:v>43037.04960648148</c:v>
                </c:pt>
                <c:pt idx="29">
                  <c:v>43037.049953703703</c:v>
                </c:pt>
                <c:pt idx="30">
                  <c:v>43037.050300925926</c:v>
                </c:pt>
                <c:pt idx="31">
                  <c:v>43037.05064814815</c:v>
                </c:pt>
                <c:pt idx="32">
                  <c:v>43037.050995370373</c:v>
                </c:pt>
                <c:pt idx="33">
                  <c:v>43037.051342592589</c:v>
                </c:pt>
                <c:pt idx="34">
                  <c:v>43037.051689814813</c:v>
                </c:pt>
                <c:pt idx="35">
                  <c:v>43037.052037037036</c:v>
                </c:pt>
                <c:pt idx="36">
                  <c:v>43037.052384259259</c:v>
                </c:pt>
                <c:pt idx="37">
                  <c:v>43037.052731481483</c:v>
                </c:pt>
                <c:pt idx="38">
                  <c:v>43037.053078703706</c:v>
                </c:pt>
                <c:pt idx="39">
                  <c:v>43037.053425925929</c:v>
                </c:pt>
                <c:pt idx="40">
                  <c:v>43037.053773148145</c:v>
                </c:pt>
                <c:pt idx="41">
                  <c:v>43037.054120370369</c:v>
                </c:pt>
                <c:pt idx="42">
                  <c:v>43037.054467592592</c:v>
                </c:pt>
                <c:pt idx="43">
                  <c:v>43037.054814814815</c:v>
                </c:pt>
                <c:pt idx="44">
                  <c:v>43037.055162037039</c:v>
                </c:pt>
                <c:pt idx="45">
                  <c:v>43037.055509259262</c:v>
                </c:pt>
                <c:pt idx="46">
                  <c:v>43037.055856481478</c:v>
                </c:pt>
                <c:pt idx="47">
                  <c:v>43037.056203703702</c:v>
                </c:pt>
                <c:pt idx="48">
                  <c:v>43037.056550925925</c:v>
                </c:pt>
                <c:pt idx="49">
                  <c:v>43037.056898148148</c:v>
                </c:pt>
                <c:pt idx="50">
                  <c:v>43037.057245370372</c:v>
                </c:pt>
                <c:pt idx="51">
                  <c:v>43037.057592592595</c:v>
                </c:pt>
                <c:pt idx="52">
                  <c:v>43037.057939814818</c:v>
                </c:pt>
                <c:pt idx="53">
                  <c:v>43037.058287037034</c:v>
                </c:pt>
                <c:pt idx="54">
                  <c:v>43037.058634259258</c:v>
                </c:pt>
                <c:pt idx="55">
                  <c:v>43037.058981481481</c:v>
                </c:pt>
                <c:pt idx="56">
                  <c:v>43037.059328703705</c:v>
                </c:pt>
                <c:pt idx="57">
                  <c:v>43037.059675925928</c:v>
                </c:pt>
                <c:pt idx="58">
                  <c:v>43037.060023148151</c:v>
                </c:pt>
                <c:pt idx="59">
                  <c:v>43037.060370370367</c:v>
                </c:pt>
                <c:pt idx="60">
                  <c:v>43037.060717592591</c:v>
                </c:pt>
                <c:pt idx="61">
                  <c:v>43037.061064814814</c:v>
                </c:pt>
                <c:pt idx="62">
                  <c:v>43037.061412037037</c:v>
                </c:pt>
                <c:pt idx="63">
                  <c:v>43037.061759259261</c:v>
                </c:pt>
                <c:pt idx="64">
                  <c:v>43037.062106481484</c:v>
                </c:pt>
                <c:pt idx="65">
                  <c:v>43037.0624537037</c:v>
                </c:pt>
                <c:pt idx="66">
                  <c:v>43037.062800925924</c:v>
                </c:pt>
                <c:pt idx="67">
                  <c:v>43037.063148148147</c:v>
                </c:pt>
                <c:pt idx="68">
                  <c:v>43037.06349537037</c:v>
                </c:pt>
                <c:pt idx="69">
                  <c:v>43037.063842592594</c:v>
                </c:pt>
                <c:pt idx="70">
                  <c:v>43037.064189814817</c:v>
                </c:pt>
                <c:pt idx="71">
                  <c:v>43037.06453703704</c:v>
                </c:pt>
                <c:pt idx="72">
                  <c:v>43037.064884259256</c:v>
                </c:pt>
                <c:pt idx="73">
                  <c:v>43037.06523148148</c:v>
                </c:pt>
                <c:pt idx="74">
                  <c:v>43037.065578703703</c:v>
                </c:pt>
                <c:pt idx="75">
                  <c:v>43037.065925925926</c:v>
                </c:pt>
                <c:pt idx="76">
                  <c:v>43037.06627314815</c:v>
                </c:pt>
                <c:pt idx="77">
                  <c:v>43037.066620370373</c:v>
                </c:pt>
                <c:pt idx="78">
                  <c:v>43037.066967592589</c:v>
                </c:pt>
                <c:pt idx="79">
                  <c:v>43037.067314814813</c:v>
                </c:pt>
                <c:pt idx="80">
                  <c:v>43037.067662037036</c:v>
                </c:pt>
                <c:pt idx="81">
                  <c:v>43037.068009259259</c:v>
                </c:pt>
                <c:pt idx="82">
                  <c:v>43037.068356481483</c:v>
                </c:pt>
                <c:pt idx="83">
                  <c:v>43037.068703703706</c:v>
                </c:pt>
              </c:numCache>
            </c:numRef>
          </c:xVal>
          <c:yVal>
            <c:numRef>
              <c:f>'2G'!$F$55:$F$138</c:f>
              <c:numCache>
                <c:formatCode>General</c:formatCode>
                <c:ptCount val="84"/>
                <c:pt idx="0">
                  <c:v>71.739999999999995</c:v>
                </c:pt>
                <c:pt idx="1">
                  <c:v>71.56</c:v>
                </c:pt>
                <c:pt idx="2">
                  <c:v>71.39</c:v>
                </c:pt>
                <c:pt idx="3">
                  <c:v>71.239999999999995</c:v>
                </c:pt>
                <c:pt idx="4">
                  <c:v>71.12</c:v>
                </c:pt>
                <c:pt idx="5">
                  <c:v>71.03</c:v>
                </c:pt>
                <c:pt idx="6">
                  <c:v>70.97</c:v>
                </c:pt>
                <c:pt idx="7">
                  <c:v>70.94</c:v>
                </c:pt>
                <c:pt idx="8">
                  <c:v>70.91</c:v>
                </c:pt>
                <c:pt idx="9">
                  <c:v>70.88</c:v>
                </c:pt>
                <c:pt idx="10">
                  <c:v>70.23</c:v>
                </c:pt>
                <c:pt idx="11">
                  <c:v>69.569999999999993</c:v>
                </c:pt>
                <c:pt idx="12">
                  <c:v>69</c:v>
                </c:pt>
                <c:pt idx="13">
                  <c:v>67.900000000000006</c:v>
                </c:pt>
                <c:pt idx="14">
                  <c:v>67.67</c:v>
                </c:pt>
                <c:pt idx="15">
                  <c:v>67.75</c:v>
                </c:pt>
                <c:pt idx="16">
                  <c:v>68.08</c:v>
                </c:pt>
                <c:pt idx="17">
                  <c:v>68.709999999999994</c:v>
                </c:pt>
                <c:pt idx="18">
                  <c:v>69.569999999999993</c:v>
                </c:pt>
                <c:pt idx="19">
                  <c:v>70.760000000000005</c:v>
                </c:pt>
                <c:pt idx="20">
                  <c:v>72.64</c:v>
                </c:pt>
                <c:pt idx="21">
                  <c:v>74.989999999999995</c:v>
                </c:pt>
                <c:pt idx="22">
                  <c:v>76.87</c:v>
                </c:pt>
                <c:pt idx="23">
                  <c:v>78.459999999999994</c:v>
                </c:pt>
                <c:pt idx="24">
                  <c:v>79.959999999999994</c:v>
                </c:pt>
                <c:pt idx="25">
                  <c:v>81.17</c:v>
                </c:pt>
                <c:pt idx="26">
                  <c:v>82</c:v>
                </c:pt>
                <c:pt idx="27">
                  <c:v>82.53</c:v>
                </c:pt>
                <c:pt idx="28">
                  <c:v>83.24</c:v>
                </c:pt>
                <c:pt idx="29">
                  <c:v>82.59</c:v>
                </c:pt>
                <c:pt idx="30">
                  <c:v>81.58</c:v>
                </c:pt>
                <c:pt idx="31">
                  <c:v>80.86</c:v>
                </c:pt>
                <c:pt idx="32">
                  <c:v>79.989999999999995</c:v>
                </c:pt>
                <c:pt idx="33">
                  <c:v>79.27</c:v>
                </c:pt>
                <c:pt idx="34">
                  <c:v>78.95</c:v>
                </c:pt>
                <c:pt idx="35">
                  <c:v>78.83</c:v>
                </c:pt>
                <c:pt idx="36">
                  <c:v>79.040000000000006</c:v>
                </c:pt>
                <c:pt idx="37">
                  <c:v>79.59</c:v>
                </c:pt>
                <c:pt idx="38">
                  <c:v>80.31</c:v>
                </c:pt>
                <c:pt idx="39">
                  <c:v>81.17</c:v>
                </c:pt>
                <c:pt idx="40">
                  <c:v>82</c:v>
                </c:pt>
                <c:pt idx="41">
                  <c:v>82.84</c:v>
                </c:pt>
                <c:pt idx="42">
                  <c:v>83.6</c:v>
                </c:pt>
                <c:pt idx="43">
                  <c:v>84.44</c:v>
                </c:pt>
                <c:pt idx="44">
                  <c:v>84.5</c:v>
                </c:pt>
                <c:pt idx="45">
                  <c:v>84.53</c:v>
                </c:pt>
                <c:pt idx="46">
                  <c:v>84.81</c:v>
                </c:pt>
                <c:pt idx="47">
                  <c:v>84.75</c:v>
                </c:pt>
                <c:pt idx="48">
                  <c:v>84.53</c:v>
                </c:pt>
                <c:pt idx="49">
                  <c:v>84.14</c:v>
                </c:pt>
                <c:pt idx="50">
                  <c:v>83.66</c:v>
                </c:pt>
                <c:pt idx="51">
                  <c:v>83.18</c:v>
                </c:pt>
                <c:pt idx="52">
                  <c:v>83.43</c:v>
                </c:pt>
                <c:pt idx="53">
                  <c:v>83.54</c:v>
                </c:pt>
                <c:pt idx="54">
                  <c:v>84.05</c:v>
                </c:pt>
                <c:pt idx="55">
                  <c:v>84.84</c:v>
                </c:pt>
                <c:pt idx="56">
                  <c:v>85.63</c:v>
                </c:pt>
                <c:pt idx="57">
                  <c:v>86.27</c:v>
                </c:pt>
                <c:pt idx="58">
                  <c:v>86.86</c:v>
                </c:pt>
                <c:pt idx="59">
                  <c:v>87.37</c:v>
                </c:pt>
                <c:pt idx="60">
                  <c:v>88.49</c:v>
                </c:pt>
                <c:pt idx="61">
                  <c:v>88.83</c:v>
                </c:pt>
                <c:pt idx="62">
                  <c:v>89.59</c:v>
                </c:pt>
                <c:pt idx="63">
                  <c:v>91.07</c:v>
                </c:pt>
                <c:pt idx="64">
                  <c:v>91.61</c:v>
                </c:pt>
                <c:pt idx="65">
                  <c:v>91.83</c:v>
                </c:pt>
                <c:pt idx="66">
                  <c:v>91.83</c:v>
                </c:pt>
                <c:pt idx="67">
                  <c:v>91.78</c:v>
                </c:pt>
                <c:pt idx="68">
                  <c:v>91.72</c:v>
                </c:pt>
                <c:pt idx="69">
                  <c:v>91.64</c:v>
                </c:pt>
                <c:pt idx="70">
                  <c:v>91.53</c:v>
                </c:pt>
                <c:pt idx="71">
                  <c:v>91.42</c:v>
                </c:pt>
                <c:pt idx="72">
                  <c:v>91.28</c:v>
                </c:pt>
                <c:pt idx="73">
                  <c:v>91.15</c:v>
                </c:pt>
                <c:pt idx="74">
                  <c:v>91.01</c:v>
                </c:pt>
                <c:pt idx="75">
                  <c:v>90.96</c:v>
                </c:pt>
                <c:pt idx="76">
                  <c:v>90.82</c:v>
                </c:pt>
                <c:pt idx="77">
                  <c:v>90.74</c:v>
                </c:pt>
                <c:pt idx="78">
                  <c:v>90.63</c:v>
                </c:pt>
                <c:pt idx="79">
                  <c:v>90.57</c:v>
                </c:pt>
                <c:pt idx="80">
                  <c:v>90.46</c:v>
                </c:pt>
                <c:pt idx="81">
                  <c:v>90.41</c:v>
                </c:pt>
                <c:pt idx="82">
                  <c:v>90.36</c:v>
                </c:pt>
                <c:pt idx="83">
                  <c:v>90.3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2B2-411D-BA7B-B9FE0A278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200128"/>
        <c:axId val="87202816"/>
      </c:scatterChart>
      <c:scatterChart>
        <c:scatterStyle val="lineMarker"/>
        <c:varyColors val="0"/>
        <c:ser>
          <c:idx val="0"/>
          <c:order val="0"/>
          <c:tx>
            <c:strRef>
              <c:f>'2G'!$D$54</c:f>
              <c:strCache>
                <c:ptCount val="1"/>
                <c:pt idx="0">
                  <c:v>CO2(ppm)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'2G'!$A$55:$A$138</c:f>
              <c:numCache>
                <c:formatCode>m/d/yyyy\ h:mm</c:formatCode>
                <c:ptCount val="84"/>
                <c:pt idx="0">
                  <c:v>43037.039884259262</c:v>
                </c:pt>
                <c:pt idx="1">
                  <c:v>43037.040231481478</c:v>
                </c:pt>
                <c:pt idx="2">
                  <c:v>43037.040578703702</c:v>
                </c:pt>
                <c:pt idx="3">
                  <c:v>43037.040925925925</c:v>
                </c:pt>
                <c:pt idx="4">
                  <c:v>43037.041273148148</c:v>
                </c:pt>
                <c:pt idx="5">
                  <c:v>43037.041620370372</c:v>
                </c:pt>
                <c:pt idx="6">
                  <c:v>43037.041967592595</c:v>
                </c:pt>
                <c:pt idx="7">
                  <c:v>43037.042314814818</c:v>
                </c:pt>
                <c:pt idx="8">
                  <c:v>43037.042662037034</c:v>
                </c:pt>
                <c:pt idx="9">
                  <c:v>43037.043009259258</c:v>
                </c:pt>
                <c:pt idx="10">
                  <c:v>43037.043356481481</c:v>
                </c:pt>
                <c:pt idx="11">
                  <c:v>43037.043703703705</c:v>
                </c:pt>
                <c:pt idx="12">
                  <c:v>43037.044050925928</c:v>
                </c:pt>
                <c:pt idx="13">
                  <c:v>43037.044398148151</c:v>
                </c:pt>
                <c:pt idx="14">
                  <c:v>43037.044745370367</c:v>
                </c:pt>
                <c:pt idx="15">
                  <c:v>43037.045092592591</c:v>
                </c:pt>
                <c:pt idx="16">
                  <c:v>43037.045439814814</c:v>
                </c:pt>
                <c:pt idx="17">
                  <c:v>43037.045787037037</c:v>
                </c:pt>
                <c:pt idx="18">
                  <c:v>43037.046134259261</c:v>
                </c:pt>
                <c:pt idx="19">
                  <c:v>43037.046481481484</c:v>
                </c:pt>
                <c:pt idx="20">
                  <c:v>43037.0468287037</c:v>
                </c:pt>
                <c:pt idx="21">
                  <c:v>43037.047175925924</c:v>
                </c:pt>
                <c:pt idx="22">
                  <c:v>43037.047523148147</c:v>
                </c:pt>
                <c:pt idx="23">
                  <c:v>43037.04787037037</c:v>
                </c:pt>
                <c:pt idx="24">
                  <c:v>43037.048217592594</c:v>
                </c:pt>
                <c:pt idx="25">
                  <c:v>43037.048564814817</c:v>
                </c:pt>
                <c:pt idx="26">
                  <c:v>43037.04891203704</c:v>
                </c:pt>
                <c:pt idx="27">
                  <c:v>43037.049259259256</c:v>
                </c:pt>
                <c:pt idx="28">
                  <c:v>43037.04960648148</c:v>
                </c:pt>
                <c:pt idx="29">
                  <c:v>43037.049953703703</c:v>
                </c:pt>
                <c:pt idx="30">
                  <c:v>43037.050300925926</c:v>
                </c:pt>
                <c:pt idx="31">
                  <c:v>43037.05064814815</c:v>
                </c:pt>
                <c:pt idx="32">
                  <c:v>43037.050995370373</c:v>
                </c:pt>
                <c:pt idx="33">
                  <c:v>43037.051342592589</c:v>
                </c:pt>
                <c:pt idx="34">
                  <c:v>43037.051689814813</c:v>
                </c:pt>
                <c:pt idx="35">
                  <c:v>43037.052037037036</c:v>
                </c:pt>
                <c:pt idx="36">
                  <c:v>43037.052384259259</c:v>
                </c:pt>
                <c:pt idx="37">
                  <c:v>43037.052731481483</c:v>
                </c:pt>
                <c:pt idx="38">
                  <c:v>43037.053078703706</c:v>
                </c:pt>
                <c:pt idx="39">
                  <c:v>43037.053425925929</c:v>
                </c:pt>
                <c:pt idx="40">
                  <c:v>43037.053773148145</c:v>
                </c:pt>
                <c:pt idx="41">
                  <c:v>43037.054120370369</c:v>
                </c:pt>
                <c:pt idx="42">
                  <c:v>43037.054467592592</c:v>
                </c:pt>
                <c:pt idx="43">
                  <c:v>43037.054814814815</c:v>
                </c:pt>
                <c:pt idx="44">
                  <c:v>43037.055162037039</c:v>
                </c:pt>
                <c:pt idx="45">
                  <c:v>43037.055509259262</c:v>
                </c:pt>
                <c:pt idx="46">
                  <c:v>43037.055856481478</c:v>
                </c:pt>
                <c:pt idx="47">
                  <c:v>43037.056203703702</c:v>
                </c:pt>
                <c:pt idx="48">
                  <c:v>43037.056550925925</c:v>
                </c:pt>
                <c:pt idx="49">
                  <c:v>43037.056898148148</c:v>
                </c:pt>
                <c:pt idx="50">
                  <c:v>43037.057245370372</c:v>
                </c:pt>
                <c:pt idx="51">
                  <c:v>43037.057592592595</c:v>
                </c:pt>
                <c:pt idx="52">
                  <c:v>43037.057939814818</c:v>
                </c:pt>
                <c:pt idx="53">
                  <c:v>43037.058287037034</c:v>
                </c:pt>
                <c:pt idx="54">
                  <c:v>43037.058634259258</c:v>
                </c:pt>
                <c:pt idx="55">
                  <c:v>43037.058981481481</c:v>
                </c:pt>
                <c:pt idx="56">
                  <c:v>43037.059328703705</c:v>
                </c:pt>
                <c:pt idx="57">
                  <c:v>43037.059675925928</c:v>
                </c:pt>
                <c:pt idx="58">
                  <c:v>43037.060023148151</c:v>
                </c:pt>
                <c:pt idx="59">
                  <c:v>43037.060370370367</c:v>
                </c:pt>
                <c:pt idx="60">
                  <c:v>43037.060717592591</c:v>
                </c:pt>
                <c:pt idx="61">
                  <c:v>43037.061064814814</c:v>
                </c:pt>
                <c:pt idx="62">
                  <c:v>43037.061412037037</c:v>
                </c:pt>
                <c:pt idx="63">
                  <c:v>43037.061759259261</c:v>
                </c:pt>
                <c:pt idx="64">
                  <c:v>43037.062106481484</c:v>
                </c:pt>
                <c:pt idx="65">
                  <c:v>43037.0624537037</c:v>
                </c:pt>
                <c:pt idx="66">
                  <c:v>43037.062800925924</c:v>
                </c:pt>
                <c:pt idx="67">
                  <c:v>43037.063148148147</c:v>
                </c:pt>
                <c:pt idx="68">
                  <c:v>43037.06349537037</c:v>
                </c:pt>
                <c:pt idx="69">
                  <c:v>43037.063842592594</c:v>
                </c:pt>
                <c:pt idx="70">
                  <c:v>43037.064189814817</c:v>
                </c:pt>
                <c:pt idx="71">
                  <c:v>43037.06453703704</c:v>
                </c:pt>
                <c:pt idx="72">
                  <c:v>43037.064884259256</c:v>
                </c:pt>
                <c:pt idx="73">
                  <c:v>43037.06523148148</c:v>
                </c:pt>
                <c:pt idx="74">
                  <c:v>43037.065578703703</c:v>
                </c:pt>
                <c:pt idx="75">
                  <c:v>43037.065925925926</c:v>
                </c:pt>
                <c:pt idx="76">
                  <c:v>43037.06627314815</c:v>
                </c:pt>
                <c:pt idx="77">
                  <c:v>43037.066620370373</c:v>
                </c:pt>
                <c:pt idx="78">
                  <c:v>43037.066967592589</c:v>
                </c:pt>
                <c:pt idx="79">
                  <c:v>43037.067314814813</c:v>
                </c:pt>
                <c:pt idx="80">
                  <c:v>43037.067662037036</c:v>
                </c:pt>
                <c:pt idx="81">
                  <c:v>43037.068009259259</c:v>
                </c:pt>
                <c:pt idx="82">
                  <c:v>43037.068356481483</c:v>
                </c:pt>
                <c:pt idx="83">
                  <c:v>43037.068703703706</c:v>
                </c:pt>
              </c:numCache>
            </c:numRef>
          </c:xVal>
          <c:yVal>
            <c:numRef>
              <c:f>'2G'!$D$55:$D$138</c:f>
              <c:numCache>
                <c:formatCode>General</c:formatCode>
                <c:ptCount val="84"/>
                <c:pt idx="0">
                  <c:v>585</c:v>
                </c:pt>
                <c:pt idx="1">
                  <c:v>578</c:v>
                </c:pt>
                <c:pt idx="2">
                  <c:v>575</c:v>
                </c:pt>
                <c:pt idx="3">
                  <c:v>574</c:v>
                </c:pt>
                <c:pt idx="4">
                  <c:v>572</c:v>
                </c:pt>
                <c:pt idx="5">
                  <c:v>573</c:v>
                </c:pt>
                <c:pt idx="6">
                  <c:v>566</c:v>
                </c:pt>
                <c:pt idx="7">
                  <c:v>561</c:v>
                </c:pt>
                <c:pt idx="8">
                  <c:v>562</c:v>
                </c:pt>
                <c:pt idx="9">
                  <c:v>557</c:v>
                </c:pt>
                <c:pt idx="10">
                  <c:v>549</c:v>
                </c:pt>
                <c:pt idx="11">
                  <c:v>550</c:v>
                </c:pt>
                <c:pt idx="12">
                  <c:v>545</c:v>
                </c:pt>
                <c:pt idx="13">
                  <c:v>543</c:v>
                </c:pt>
                <c:pt idx="14">
                  <c:v>541</c:v>
                </c:pt>
                <c:pt idx="15">
                  <c:v>535</c:v>
                </c:pt>
                <c:pt idx="16">
                  <c:v>544</c:v>
                </c:pt>
                <c:pt idx="17">
                  <c:v>541</c:v>
                </c:pt>
                <c:pt idx="18">
                  <c:v>542</c:v>
                </c:pt>
                <c:pt idx="19">
                  <c:v>548</c:v>
                </c:pt>
                <c:pt idx="20">
                  <c:v>554</c:v>
                </c:pt>
                <c:pt idx="21">
                  <c:v>558</c:v>
                </c:pt>
                <c:pt idx="22">
                  <c:v>567</c:v>
                </c:pt>
                <c:pt idx="23">
                  <c:v>578</c:v>
                </c:pt>
                <c:pt idx="24">
                  <c:v>597</c:v>
                </c:pt>
                <c:pt idx="25">
                  <c:v>615</c:v>
                </c:pt>
                <c:pt idx="26">
                  <c:v>635</c:v>
                </c:pt>
                <c:pt idx="27">
                  <c:v>654</c:v>
                </c:pt>
                <c:pt idx="28">
                  <c:v>663</c:v>
                </c:pt>
                <c:pt idx="29">
                  <c:v>640</c:v>
                </c:pt>
                <c:pt idx="30">
                  <c:v>619</c:v>
                </c:pt>
                <c:pt idx="31">
                  <c:v>604</c:v>
                </c:pt>
                <c:pt idx="32">
                  <c:v>585</c:v>
                </c:pt>
                <c:pt idx="33">
                  <c:v>580</c:v>
                </c:pt>
                <c:pt idx="34">
                  <c:v>564</c:v>
                </c:pt>
                <c:pt idx="35">
                  <c:v>563</c:v>
                </c:pt>
                <c:pt idx="36">
                  <c:v>562</c:v>
                </c:pt>
                <c:pt idx="37">
                  <c:v>565</c:v>
                </c:pt>
                <c:pt idx="38">
                  <c:v>571</c:v>
                </c:pt>
                <c:pt idx="39">
                  <c:v>576</c:v>
                </c:pt>
                <c:pt idx="40">
                  <c:v>584</c:v>
                </c:pt>
                <c:pt idx="41">
                  <c:v>592</c:v>
                </c:pt>
                <c:pt idx="42">
                  <c:v>602</c:v>
                </c:pt>
                <c:pt idx="43">
                  <c:v>600</c:v>
                </c:pt>
                <c:pt idx="44">
                  <c:v>617</c:v>
                </c:pt>
                <c:pt idx="45">
                  <c:v>622</c:v>
                </c:pt>
                <c:pt idx="46">
                  <c:v>597</c:v>
                </c:pt>
                <c:pt idx="47">
                  <c:v>582</c:v>
                </c:pt>
                <c:pt idx="48">
                  <c:v>575</c:v>
                </c:pt>
                <c:pt idx="49">
                  <c:v>559</c:v>
                </c:pt>
                <c:pt idx="50">
                  <c:v>551</c:v>
                </c:pt>
                <c:pt idx="51">
                  <c:v>541</c:v>
                </c:pt>
                <c:pt idx="52">
                  <c:v>540</c:v>
                </c:pt>
                <c:pt idx="53">
                  <c:v>547</c:v>
                </c:pt>
                <c:pt idx="54">
                  <c:v>553</c:v>
                </c:pt>
                <c:pt idx="55">
                  <c:v>556</c:v>
                </c:pt>
                <c:pt idx="56">
                  <c:v>562</c:v>
                </c:pt>
                <c:pt idx="57">
                  <c:v>562</c:v>
                </c:pt>
                <c:pt idx="58">
                  <c:v>575</c:v>
                </c:pt>
                <c:pt idx="59">
                  <c:v>594</c:v>
                </c:pt>
                <c:pt idx="60">
                  <c:v>606</c:v>
                </c:pt>
                <c:pt idx="61">
                  <c:v>622</c:v>
                </c:pt>
                <c:pt idx="62">
                  <c:v>653</c:v>
                </c:pt>
                <c:pt idx="63">
                  <c:v>647</c:v>
                </c:pt>
                <c:pt idx="64">
                  <c:v>655</c:v>
                </c:pt>
                <c:pt idx="65">
                  <c:v>656</c:v>
                </c:pt>
                <c:pt idx="66">
                  <c:v>652</c:v>
                </c:pt>
                <c:pt idx="67">
                  <c:v>644</c:v>
                </c:pt>
                <c:pt idx="68">
                  <c:v>638</c:v>
                </c:pt>
                <c:pt idx="69">
                  <c:v>639</c:v>
                </c:pt>
                <c:pt idx="70">
                  <c:v>637</c:v>
                </c:pt>
                <c:pt idx="71">
                  <c:v>632</c:v>
                </c:pt>
                <c:pt idx="72">
                  <c:v>630</c:v>
                </c:pt>
                <c:pt idx="73">
                  <c:v>628</c:v>
                </c:pt>
                <c:pt idx="74">
                  <c:v>624</c:v>
                </c:pt>
                <c:pt idx="75">
                  <c:v>624</c:v>
                </c:pt>
                <c:pt idx="76">
                  <c:v>623</c:v>
                </c:pt>
                <c:pt idx="77">
                  <c:v>619</c:v>
                </c:pt>
                <c:pt idx="78">
                  <c:v>614</c:v>
                </c:pt>
                <c:pt idx="79">
                  <c:v>616</c:v>
                </c:pt>
                <c:pt idx="80">
                  <c:v>615</c:v>
                </c:pt>
                <c:pt idx="81">
                  <c:v>614</c:v>
                </c:pt>
                <c:pt idx="82">
                  <c:v>607</c:v>
                </c:pt>
                <c:pt idx="83">
                  <c:v>612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2B2-411D-BA7B-B9FE0A278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210240"/>
        <c:axId val="87208704"/>
      </c:scatterChart>
      <c:valAx>
        <c:axId val="87200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202816"/>
        <c:crosses val="autoZero"/>
        <c:crossBetween val="midCat"/>
      </c:valAx>
      <c:valAx>
        <c:axId val="87202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200128"/>
        <c:crosses val="autoZero"/>
        <c:crossBetween val="midCat"/>
      </c:valAx>
      <c:valAx>
        <c:axId val="8720870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210240"/>
        <c:crosses val="max"/>
        <c:crossBetween val="midCat"/>
      </c:valAx>
      <c:valAx>
        <c:axId val="87210240"/>
        <c:scaling>
          <c:orientation val="minMax"/>
        </c:scaling>
        <c:delete val="1"/>
        <c:axPos val="b"/>
        <c:numFmt formatCode="m/d/yyyy\ h:mm" sourceLinked="1"/>
        <c:majorTickMark val="out"/>
        <c:minorTickMark val="none"/>
        <c:tickLblPos val="nextTo"/>
        <c:crossAx val="872087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7.5223464199842147E-2"/>
                  <c:y val="-0.2337997887878694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'3C'!$H$4:$H$15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'3C'!$I$4:$I$15</c:f>
              <c:numCache>
                <c:formatCode>General</c:formatCode>
                <c:ptCount val="12"/>
                <c:pt idx="0">
                  <c:v>497</c:v>
                </c:pt>
                <c:pt idx="1">
                  <c:v>500</c:v>
                </c:pt>
                <c:pt idx="2">
                  <c:v>500</c:v>
                </c:pt>
                <c:pt idx="3">
                  <c:v>494</c:v>
                </c:pt>
                <c:pt idx="4">
                  <c:v>494</c:v>
                </c:pt>
                <c:pt idx="5">
                  <c:v>499</c:v>
                </c:pt>
                <c:pt idx="6">
                  <c:v>507</c:v>
                </c:pt>
                <c:pt idx="7">
                  <c:v>511</c:v>
                </c:pt>
                <c:pt idx="8">
                  <c:v>519</c:v>
                </c:pt>
                <c:pt idx="9">
                  <c:v>528</c:v>
                </c:pt>
                <c:pt idx="10">
                  <c:v>527</c:v>
                </c:pt>
                <c:pt idx="11">
                  <c:v>511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549-41BE-A72B-F28325628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679744"/>
        <c:axId val="87681280"/>
      </c:scatterChart>
      <c:valAx>
        <c:axId val="87679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681280"/>
        <c:crosses val="autoZero"/>
        <c:crossBetween val="midCat"/>
      </c:valAx>
      <c:valAx>
        <c:axId val="87681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6797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 2</a:t>
            </a:r>
          </a:p>
        </c:rich>
      </c:tx>
      <c:layout>
        <c:manualLayout>
          <c:xMode val="edge"/>
          <c:yMode val="edge"/>
          <c:x val="0.40949300087489071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8.6878475854853809E-2"/>
                  <c:y val="-0.1906167979002624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'3C'!$H$19:$H$30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'3C'!$I$19:$I$30</c:f>
              <c:numCache>
                <c:formatCode>General</c:formatCode>
                <c:ptCount val="12"/>
                <c:pt idx="0">
                  <c:v>477</c:v>
                </c:pt>
                <c:pt idx="1">
                  <c:v>477</c:v>
                </c:pt>
                <c:pt idx="2">
                  <c:v>480</c:v>
                </c:pt>
                <c:pt idx="3">
                  <c:v>481</c:v>
                </c:pt>
                <c:pt idx="4">
                  <c:v>482</c:v>
                </c:pt>
                <c:pt idx="5">
                  <c:v>486</c:v>
                </c:pt>
                <c:pt idx="6">
                  <c:v>489</c:v>
                </c:pt>
                <c:pt idx="7">
                  <c:v>496</c:v>
                </c:pt>
                <c:pt idx="8">
                  <c:v>500</c:v>
                </c:pt>
                <c:pt idx="9">
                  <c:v>504</c:v>
                </c:pt>
                <c:pt idx="10">
                  <c:v>507</c:v>
                </c:pt>
                <c:pt idx="11">
                  <c:v>493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A80-4D20-8403-0D2C47CEA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827008"/>
        <c:axId val="86828544"/>
      </c:scatterChart>
      <c:valAx>
        <c:axId val="86827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828544"/>
        <c:crosses val="autoZero"/>
        <c:crossBetween val="midCat"/>
      </c:valAx>
      <c:valAx>
        <c:axId val="86828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827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'1C'!$I$3</c:f>
              <c:strCache>
                <c:ptCount val="1"/>
                <c:pt idx="0">
                  <c:v>CO2(ppm)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'1C'!$H$4:$H$15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'1C'!$I$4:$I$15</c:f>
              <c:numCache>
                <c:formatCode>General</c:formatCode>
                <c:ptCount val="12"/>
                <c:pt idx="0">
                  <c:v>458</c:v>
                </c:pt>
                <c:pt idx="1">
                  <c:v>458</c:v>
                </c:pt>
                <c:pt idx="2">
                  <c:v>467</c:v>
                </c:pt>
                <c:pt idx="3">
                  <c:v>473</c:v>
                </c:pt>
                <c:pt idx="4">
                  <c:v>478</c:v>
                </c:pt>
                <c:pt idx="5">
                  <c:v>489</c:v>
                </c:pt>
                <c:pt idx="6">
                  <c:v>495</c:v>
                </c:pt>
                <c:pt idx="7">
                  <c:v>507</c:v>
                </c:pt>
                <c:pt idx="8">
                  <c:v>520</c:v>
                </c:pt>
                <c:pt idx="9">
                  <c:v>511</c:v>
                </c:pt>
                <c:pt idx="10">
                  <c:v>510</c:v>
                </c:pt>
                <c:pt idx="11">
                  <c:v>503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84F-40AD-B125-16792046A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752064"/>
        <c:axId val="85766144"/>
      </c:scatterChart>
      <c:valAx>
        <c:axId val="85752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766144"/>
        <c:crosses val="autoZero"/>
        <c:crossBetween val="midCat"/>
      </c:valAx>
      <c:valAx>
        <c:axId val="85766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752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7740946717324673E-2"/>
                  <c:y val="-0.2200718331261223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'3C'!$H$34:$H$45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'3C'!$I$34:$I$45</c:f>
              <c:numCache>
                <c:formatCode>General</c:formatCode>
                <c:ptCount val="12"/>
                <c:pt idx="0">
                  <c:v>481</c:v>
                </c:pt>
                <c:pt idx="1">
                  <c:v>481</c:v>
                </c:pt>
                <c:pt idx="2">
                  <c:v>482</c:v>
                </c:pt>
                <c:pt idx="3">
                  <c:v>485</c:v>
                </c:pt>
                <c:pt idx="4">
                  <c:v>489</c:v>
                </c:pt>
                <c:pt idx="5">
                  <c:v>492</c:v>
                </c:pt>
                <c:pt idx="6">
                  <c:v>495</c:v>
                </c:pt>
                <c:pt idx="7">
                  <c:v>499</c:v>
                </c:pt>
                <c:pt idx="8">
                  <c:v>500</c:v>
                </c:pt>
                <c:pt idx="9">
                  <c:v>511</c:v>
                </c:pt>
                <c:pt idx="10">
                  <c:v>520</c:v>
                </c:pt>
                <c:pt idx="11">
                  <c:v>525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3FB-4B60-AC7C-EE78B829A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993920"/>
        <c:axId val="87008000"/>
      </c:scatterChart>
      <c:valAx>
        <c:axId val="86993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008000"/>
        <c:crosses val="autoZero"/>
        <c:crossBetween val="midCat"/>
      </c:valAx>
      <c:valAx>
        <c:axId val="87008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9939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All Measurements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'3C'!$E$54</c:f>
              <c:strCache>
                <c:ptCount val="1"/>
                <c:pt idx="0">
                  <c:v>Temp(°C)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'3C'!$A$55:$A$120</c:f>
              <c:numCache>
                <c:formatCode>m/d/yyyy\ h:mm</c:formatCode>
                <c:ptCount val="66"/>
                <c:pt idx="0">
                  <c:v>36526.013888888891</c:v>
                </c:pt>
                <c:pt idx="1">
                  <c:v>36526.013888888891</c:v>
                </c:pt>
                <c:pt idx="2">
                  <c:v>36526.01458333333</c:v>
                </c:pt>
                <c:pt idx="3">
                  <c:v>36526.01458333333</c:v>
                </c:pt>
                <c:pt idx="4">
                  <c:v>36526.015277777777</c:v>
                </c:pt>
                <c:pt idx="5">
                  <c:v>36526.015277777777</c:v>
                </c:pt>
                <c:pt idx="6">
                  <c:v>36526.015972222223</c:v>
                </c:pt>
                <c:pt idx="7">
                  <c:v>36526.015972222223</c:v>
                </c:pt>
                <c:pt idx="8">
                  <c:v>36526.01666666667</c:v>
                </c:pt>
                <c:pt idx="9">
                  <c:v>36526.01666666667</c:v>
                </c:pt>
                <c:pt idx="10">
                  <c:v>36526.017361111109</c:v>
                </c:pt>
                <c:pt idx="11">
                  <c:v>36526.017361111109</c:v>
                </c:pt>
                <c:pt idx="12">
                  <c:v>36526.018055555556</c:v>
                </c:pt>
                <c:pt idx="13">
                  <c:v>36526.018055555556</c:v>
                </c:pt>
                <c:pt idx="14">
                  <c:v>36526.018750000003</c:v>
                </c:pt>
                <c:pt idx="15">
                  <c:v>36526.018750000003</c:v>
                </c:pt>
                <c:pt idx="16">
                  <c:v>36526.019444444442</c:v>
                </c:pt>
                <c:pt idx="17">
                  <c:v>36526.019444444442</c:v>
                </c:pt>
                <c:pt idx="18">
                  <c:v>36526.020138888889</c:v>
                </c:pt>
                <c:pt idx="19">
                  <c:v>36526.020138888889</c:v>
                </c:pt>
                <c:pt idx="20">
                  <c:v>36526.020833333336</c:v>
                </c:pt>
                <c:pt idx="21">
                  <c:v>36526.020833333336</c:v>
                </c:pt>
                <c:pt idx="22">
                  <c:v>36526.021527777775</c:v>
                </c:pt>
                <c:pt idx="23">
                  <c:v>36526.021527777775</c:v>
                </c:pt>
                <c:pt idx="24">
                  <c:v>36526.022222222222</c:v>
                </c:pt>
                <c:pt idx="25">
                  <c:v>36526.022222222222</c:v>
                </c:pt>
                <c:pt idx="26">
                  <c:v>36526.022916666669</c:v>
                </c:pt>
                <c:pt idx="27">
                  <c:v>36526.022916666669</c:v>
                </c:pt>
                <c:pt idx="28">
                  <c:v>36526.023611111108</c:v>
                </c:pt>
                <c:pt idx="29">
                  <c:v>36526.023611111108</c:v>
                </c:pt>
                <c:pt idx="30">
                  <c:v>36526.024305555555</c:v>
                </c:pt>
                <c:pt idx="31">
                  <c:v>36526.024305555555</c:v>
                </c:pt>
                <c:pt idx="32">
                  <c:v>36526.025000000001</c:v>
                </c:pt>
                <c:pt idx="33">
                  <c:v>36526.025000000001</c:v>
                </c:pt>
                <c:pt idx="34">
                  <c:v>36526.025694444441</c:v>
                </c:pt>
                <c:pt idx="35">
                  <c:v>36526.025694444441</c:v>
                </c:pt>
                <c:pt idx="36">
                  <c:v>36526.026388888888</c:v>
                </c:pt>
                <c:pt idx="37">
                  <c:v>36526.026388888888</c:v>
                </c:pt>
                <c:pt idx="38">
                  <c:v>36526.027083333334</c:v>
                </c:pt>
                <c:pt idx="39">
                  <c:v>36526.027083333334</c:v>
                </c:pt>
                <c:pt idx="40">
                  <c:v>36526.027777777781</c:v>
                </c:pt>
                <c:pt idx="41">
                  <c:v>36526.027777777781</c:v>
                </c:pt>
                <c:pt idx="42">
                  <c:v>36526.02847222222</c:v>
                </c:pt>
                <c:pt idx="43">
                  <c:v>36526.02847222222</c:v>
                </c:pt>
                <c:pt idx="44">
                  <c:v>36526.029166666667</c:v>
                </c:pt>
                <c:pt idx="45">
                  <c:v>36526.029166666667</c:v>
                </c:pt>
                <c:pt idx="46">
                  <c:v>36526.029861111114</c:v>
                </c:pt>
                <c:pt idx="47">
                  <c:v>36526.029861111114</c:v>
                </c:pt>
                <c:pt idx="48">
                  <c:v>36526.030555555553</c:v>
                </c:pt>
                <c:pt idx="49">
                  <c:v>36526.030555555553</c:v>
                </c:pt>
                <c:pt idx="50">
                  <c:v>36526.03125</c:v>
                </c:pt>
                <c:pt idx="51">
                  <c:v>36526.03125</c:v>
                </c:pt>
                <c:pt idx="52">
                  <c:v>36526.031944444447</c:v>
                </c:pt>
                <c:pt idx="53">
                  <c:v>36526.031944444447</c:v>
                </c:pt>
                <c:pt idx="54">
                  <c:v>36526.032638888886</c:v>
                </c:pt>
                <c:pt idx="55">
                  <c:v>36526.032638888886</c:v>
                </c:pt>
                <c:pt idx="56">
                  <c:v>36526.033333333333</c:v>
                </c:pt>
                <c:pt idx="57">
                  <c:v>36526.033333333333</c:v>
                </c:pt>
                <c:pt idx="58">
                  <c:v>36526.03402777778</c:v>
                </c:pt>
                <c:pt idx="59">
                  <c:v>36526.03402777778</c:v>
                </c:pt>
                <c:pt idx="60">
                  <c:v>36526.034722222219</c:v>
                </c:pt>
                <c:pt idx="61">
                  <c:v>36526.034722222219</c:v>
                </c:pt>
                <c:pt idx="62">
                  <c:v>36526.035416666666</c:v>
                </c:pt>
                <c:pt idx="63">
                  <c:v>36526.035416666666</c:v>
                </c:pt>
                <c:pt idx="64">
                  <c:v>36526.036111111112</c:v>
                </c:pt>
                <c:pt idx="65">
                  <c:v>36526.036111111112</c:v>
                </c:pt>
              </c:numCache>
            </c:numRef>
          </c:xVal>
          <c:yVal>
            <c:numRef>
              <c:f>'3C'!$E$55:$E$120</c:f>
              <c:numCache>
                <c:formatCode>General</c:formatCode>
                <c:ptCount val="66"/>
                <c:pt idx="0">
                  <c:v>20.190000000000001</c:v>
                </c:pt>
                <c:pt idx="1">
                  <c:v>20</c:v>
                </c:pt>
                <c:pt idx="2">
                  <c:v>19.77</c:v>
                </c:pt>
                <c:pt idx="3">
                  <c:v>19.48</c:v>
                </c:pt>
                <c:pt idx="4">
                  <c:v>19</c:v>
                </c:pt>
                <c:pt idx="5">
                  <c:v>18.309999999999999</c:v>
                </c:pt>
                <c:pt idx="6">
                  <c:v>17.52</c:v>
                </c:pt>
                <c:pt idx="7">
                  <c:v>16.66</c:v>
                </c:pt>
                <c:pt idx="8">
                  <c:v>15.83</c:v>
                </c:pt>
                <c:pt idx="9">
                  <c:v>15.02</c:v>
                </c:pt>
                <c:pt idx="10">
                  <c:v>14.26</c:v>
                </c:pt>
                <c:pt idx="11">
                  <c:v>13.73</c:v>
                </c:pt>
                <c:pt idx="12">
                  <c:v>13.24</c:v>
                </c:pt>
                <c:pt idx="13">
                  <c:v>12.81</c:v>
                </c:pt>
                <c:pt idx="14">
                  <c:v>12.43</c:v>
                </c:pt>
                <c:pt idx="15">
                  <c:v>12.12</c:v>
                </c:pt>
                <c:pt idx="16">
                  <c:v>11.82</c:v>
                </c:pt>
                <c:pt idx="17">
                  <c:v>11.56</c:v>
                </c:pt>
                <c:pt idx="18">
                  <c:v>11.32</c:v>
                </c:pt>
                <c:pt idx="19">
                  <c:v>11.1</c:v>
                </c:pt>
                <c:pt idx="20">
                  <c:v>10.93</c:v>
                </c:pt>
                <c:pt idx="21">
                  <c:v>10.76</c:v>
                </c:pt>
                <c:pt idx="22">
                  <c:v>10.58</c:v>
                </c:pt>
                <c:pt idx="23">
                  <c:v>10.39</c:v>
                </c:pt>
                <c:pt idx="24">
                  <c:v>10.199999999999999</c:v>
                </c:pt>
                <c:pt idx="25">
                  <c:v>9.9600000000000009</c:v>
                </c:pt>
                <c:pt idx="26">
                  <c:v>9.68</c:v>
                </c:pt>
                <c:pt idx="27">
                  <c:v>9.4</c:v>
                </c:pt>
                <c:pt idx="28">
                  <c:v>9.0399999999999991</c:v>
                </c:pt>
                <c:pt idx="29">
                  <c:v>8.7200000000000006</c:v>
                </c:pt>
                <c:pt idx="30">
                  <c:v>8.4700000000000006</c:v>
                </c:pt>
                <c:pt idx="31">
                  <c:v>8.26</c:v>
                </c:pt>
                <c:pt idx="32">
                  <c:v>8.1300000000000008</c:v>
                </c:pt>
                <c:pt idx="33">
                  <c:v>8.0299999999999994</c:v>
                </c:pt>
                <c:pt idx="34">
                  <c:v>7.94</c:v>
                </c:pt>
                <c:pt idx="35">
                  <c:v>7.87</c:v>
                </c:pt>
                <c:pt idx="36">
                  <c:v>7.83</c:v>
                </c:pt>
                <c:pt idx="37">
                  <c:v>7.79</c:v>
                </c:pt>
                <c:pt idx="38">
                  <c:v>7.78</c:v>
                </c:pt>
                <c:pt idx="39">
                  <c:v>7.76</c:v>
                </c:pt>
                <c:pt idx="40">
                  <c:v>7.74</c:v>
                </c:pt>
                <c:pt idx="41">
                  <c:v>7.7</c:v>
                </c:pt>
                <c:pt idx="42">
                  <c:v>7.58</c:v>
                </c:pt>
                <c:pt idx="43">
                  <c:v>7.48</c:v>
                </c:pt>
                <c:pt idx="44">
                  <c:v>7.32</c:v>
                </c:pt>
                <c:pt idx="45">
                  <c:v>7.16</c:v>
                </c:pt>
                <c:pt idx="46">
                  <c:v>6.98</c:v>
                </c:pt>
                <c:pt idx="47">
                  <c:v>6.86</c:v>
                </c:pt>
                <c:pt idx="48">
                  <c:v>6.79</c:v>
                </c:pt>
                <c:pt idx="49">
                  <c:v>6.72</c:v>
                </c:pt>
                <c:pt idx="50">
                  <c:v>6.7</c:v>
                </c:pt>
                <c:pt idx="51">
                  <c:v>6.68</c:v>
                </c:pt>
                <c:pt idx="52">
                  <c:v>6.68</c:v>
                </c:pt>
                <c:pt idx="53">
                  <c:v>6.68</c:v>
                </c:pt>
                <c:pt idx="54">
                  <c:v>6.72</c:v>
                </c:pt>
                <c:pt idx="55">
                  <c:v>6.75</c:v>
                </c:pt>
                <c:pt idx="56">
                  <c:v>6.79</c:v>
                </c:pt>
                <c:pt idx="57">
                  <c:v>6.85</c:v>
                </c:pt>
                <c:pt idx="58">
                  <c:v>6.9</c:v>
                </c:pt>
                <c:pt idx="59">
                  <c:v>6.94</c:v>
                </c:pt>
                <c:pt idx="60">
                  <c:v>6.96</c:v>
                </c:pt>
                <c:pt idx="61">
                  <c:v>7.01</c:v>
                </c:pt>
                <c:pt idx="62">
                  <c:v>7.05</c:v>
                </c:pt>
                <c:pt idx="63">
                  <c:v>7.12</c:v>
                </c:pt>
                <c:pt idx="64">
                  <c:v>7.18</c:v>
                </c:pt>
                <c:pt idx="65">
                  <c:v>7.25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C0-4C03-BA5D-64FA2E4EC540}"/>
            </c:ext>
          </c:extLst>
        </c:ser>
        <c:ser>
          <c:idx val="2"/>
          <c:order val="2"/>
          <c:tx>
            <c:strRef>
              <c:f>'3C'!$F$54</c:f>
              <c:strCache>
                <c:ptCount val="1"/>
                <c:pt idx="0">
                  <c:v>RH(%)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'3C'!$A$55:$A$120</c:f>
              <c:numCache>
                <c:formatCode>m/d/yyyy\ h:mm</c:formatCode>
                <c:ptCount val="66"/>
                <c:pt idx="0">
                  <c:v>36526.013888888891</c:v>
                </c:pt>
                <c:pt idx="1">
                  <c:v>36526.013888888891</c:v>
                </c:pt>
                <c:pt idx="2">
                  <c:v>36526.01458333333</c:v>
                </c:pt>
                <c:pt idx="3">
                  <c:v>36526.01458333333</c:v>
                </c:pt>
                <c:pt idx="4">
                  <c:v>36526.015277777777</c:v>
                </c:pt>
                <c:pt idx="5">
                  <c:v>36526.015277777777</c:v>
                </c:pt>
                <c:pt idx="6">
                  <c:v>36526.015972222223</c:v>
                </c:pt>
                <c:pt idx="7">
                  <c:v>36526.015972222223</c:v>
                </c:pt>
                <c:pt idx="8">
                  <c:v>36526.01666666667</c:v>
                </c:pt>
                <c:pt idx="9">
                  <c:v>36526.01666666667</c:v>
                </c:pt>
                <c:pt idx="10">
                  <c:v>36526.017361111109</c:v>
                </c:pt>
                <c:pt idx="11">
                  <c:v>36526.017361111109</c:v>
                </c:pt>
                <c:pt idx="12">
                  <c:v>36526.018055555556</c:v>
                </c:pt>
                <c:pt idx="13">
                  <c:v>36526.018055555556</c:v>
                </c:pt>
                <c:pt idx="14">
                  <c:v>36526.018750000003</c:v>
                </c:pt>
                <c:pt idx="15">
                  <c:v>36526.018750000003</c:v>
                </c:pt>
                <c:pt idx="16">
                  <c:v>36526.019444444442</c:v>
                </c:pt>
                <c:pt idx="17">
                  <c:v>36526.019444444442</c:v>
                </c:pt>
                <c:pt idx="18">
                  <c:v>36526.020138888889</c:v>
                </c:pt>
                <c:pt idx="19">
                  <c:v>36526.020138888889</c:v>
                </c:pt>
                <c:pt idx="20">
                  <c:v>36526.020833333336</c:v>
                </c:pt>
                <c:pt idx="21">
                  <c:v>36526.020833333336</c:v>
                </c:pt>
                <c:pt idx="22">
                  <c:v>36526.021527777775</c:v>
                </c:pt>
                <c:pt idx="23">
                  <c:v>36526.021527777775</c:v>
                </c:pt>
                <c:pt idx="24">
                  <c:v>36526.022222222222</c:v>
                </c:pt>
                <c:pt idx="25">
                  <c:v>36526.022222222222</c:v>
                </c:pt>
                <c:pt idx="26">
                  <c:v>36526.022916666669</c:v>
                </c:pt>
                <c:pt idx="27">
                  <c:v>36526.022916666669</c:v>
                </c:pt>
                <c:pt idx="28">
                  <c:v>36526.023611111108</c:v>
                </c:pt>
                <c:pt idx="29">
                  <c:v>36526.023611111108</c:v>
                </c:pt>
                <c:pt idx="30">
                  <c:v>36526.024305555555</c:v>
                </c:pt>
                <c:pt idx="31">
                  <c:v>36526.024305555555</c:v>
                </c:pt>
                <c:pt idx="32">
                  <c:v>36526.025000000001</c:v>
                </c:pt>
                <c:pt idx="33">
                  <c:v>36526.025000000001</c:v>
                </c:pt>
                <c:pt idx="34">
                  <c:v>36526.025694444441</c:v>
                </c:pt>
                <c:pt idx="35">
                  <c:v>36526.025694444441</c:v>
                </c:pt>
                <c:pt idx="36">
                  <c:v>36526.026388888888</c:v>
                </c:pt>
                <c:pt idx="37">
                  <c:v>36526.026388888888</c:v>
                </c:pt>
                <c:pt idx="38">
                  <c:v>36526.027083333334</c:v>
                </c:pt>
                <c:pt idx="39">
                  <c:v>36526.027083333334</c:v>
                </c:pt>
                <c:pt idx="40">
                  <c:v>36526.027777777781</c:v>
                </c:pt>
                <c:pt idx="41">
                  <c:v>36526.027777777781</c:v>
                </c:pt>
                <c:pt idx="42">
                  <c:v>36526.02847222222</c:v>
                </c:pt>
                <c:pt idx="43">
                  <c:v>36526.02847222222</c:v>
                </c:pt>
                <c:pt idx="44">
                  <c:v>36526.029166666667</c:v>
                </c:pt>
                <c:pt idx="45">
                  <c:v>36526.029166666667</c:v>
                </c:pt>
                <c:pt idx="46">
                  <c:v>36526.029861111114</c:v>
                </c:pt>
                <c:pt idx="47">
                  <c:v>36526.029861111114</c:v>
                </c:pt>
                <c:pt idx="48">
                  <c:v>36526.030555555553</c:v>
                </c:pt>
                <c:pt idx="49">
                  <c:v>36526.030555555553</c:v>
                </c:pt>
                <c:pt idx="50">
                  <c:v>36526.03125</c:v>
                </c:pt>
                <c:pt idx="51">
                  <c:v>36526.03125</c:v>
                </c:pt>
                <c:pt idx="52">
                  <c:v>36526.031944444447</c:v>
                </c:pt>
                <c:pt idx="53">
                  <c:v>36526.031944444447</c:v>
                </c:pt>
                <c:pt idx="54">
                  <c:v>36526.032638888886</c:v>
                </c:pt>
                <c:pt idx="55">
                  <c:v>36526.032638888886</c:v>
                </c:pt>
                <c:pt idx="56">
                  <c:v>36526.033333333333</c:v>
                </c:pt>
                <c:pt idx="57">
                  <c:v>36526.033333333333</c:v>
                </c:pt>
                <c:pt idx="58">
                  <c:v>36526.03402777778</c:v>
                </c:pt>
                <c:pt idx="59">
                  <c:v>36526.03402777778</c:v>
                </c:pt>
                <c:pt idx="60">
                  <c:v>36526.034722222219</c:v>
                </c:pt>
                <c:pt idx="61">
                  <c:v>36526.034722222219</c:v>
                </c:pt>
                <c:pt idx="62">
                  <c:v>36526.035416666666</c:v>
                </c:pt>
                <c:pt idx="63">
                  <c:v>36526.035416666666</c:v>
                </c:pt>
                <c:pt idx="64">
                  <c:v>36526.036111111112</c:v>
                </c:pt>
                <c:pt idx="65">
                  <c:v>36526.036111111112</c:v>
                </c:pt>
              </c:numCache>
            </c:numRef>
          </c:xVal>
          <c:yVal>
            <c:numRef>
              <c:f>'3C'!$F$55:$F$120</c:f>
              <c:numCache>
                <c:formatCode>General</c:formatCode>
                <c:ptCount val="66"/>
                <c:pt idx="0">
                  <c:v>75.34</c:v>
                </c:pt>
                <c:pt idx="1">
                  <c:v>75.22</c:v>
                </c:pt>
                <c:pt idx="2">
                  <c:v>74.930000000000007</c:v>
                </c:pt>
                <c:pt idx="3">
                  <c:v>72.81</c:v>
                </c:pt>
                <c:pt idx="4">
                  <c:v>68.17</c:v>
                </c:pt>
                <c:pt idx="5">
                  <c:v>63.94</c:v>
                </c:pt>
                <c:pt idx="6">
                  <c:v>60.66</c:v>
                </c:pt>
                <c:pt idx="7">
                  <c:v>58.86</c:v>
                </c:pt>
                <c:pt idx="8">
                  <c:v>58.37</c:v>
                </c:pt>
                <c:pt idx="9">
                  <c:v>58.49</c:v>
                </c:pt>
                <c:pt idx="10">
                  <c:v>59.62</c:v>
                </c:pt>
                <c:pt idx="11">
                  <c:v>62.53</c:v>
                </c:pt>
                <c:pt idx="12">
                  <c:v>64.3</c:v>
                </c:pt>
                <c:pt idx="13">
                  <c:v>66.44</c:v>
                </c:pt>
                <c:pt idx="14">
                  <c:v>68.41</c:v>
                </c:pt>
                <c:pt idx="15">
                  <c:v>70.25</c:v>
                </c:pt>
                <c:pt idx="16">
                  <c:v>72.010000000000005</c:v>
                </c:pt>
                <c:pt idx="17">
                  <c:v>73.59</c:v>
                </c:pt>
                <c:pt idx="18">
                  <c:v>75.05</c:v>
                </c:pt>
                <c:pt idx="19">
                  <c:v>76.38</c:v>
                </c:pt>
                <c:pt idx="20">
                  <c:v>77.62</c:v>
                </c:pt>
                <c:pt idx="21">
                  <c:v>78.72</c:v>
                </c:pt>
                <c:pt idx="22">
                  <c:v>79.44</c:v>
                </c:pt>
                <c:pt idx="23">
                  <c:v>79.56</c:v>
                </c:pt>
                <c:pt idx="24">
                  <c:v>79.760000000000005</c:v>
                </c:pt>
                <c:pt idx="25">
                  <c:v>79.819999999999993</c:v>
                </c:pt>
                <c:pt idx="26">
                  <c:v>79.67</c:v>
                </c:pt>
                <c:pt idx="27">
                  <c:v>79.41</c:v>
                </c:pt>
                <c:pt idx="28">
                  <c:v>78.63</c:v>
                </c:pt>
                <c:pt idx="29">
                  <c:v>78.34</c:v>
                </c:pt>
                <c:pt idx="30">
                  <c:v>78.92</c:v>
                </c:pt>
                <c:pt idx="31">
                  <c:v>79.819999999999993</c:v>
                </c:pt>
                <c:pt idx="32">
                  <c:v>80.86</c:v>
                </c:pt>
                <c:pt idx="33">
                  <c:v>81.86</c:v>
                </c:pt>
                <c:pt idx="34">
                  <c:v>82.79</c:v>
                </c:pt>
                <c:pt idx="35">
                  <c:v>83.6</c:v>
                </c:pt>
                <c:pt idx="36">
                  <c:v>84.39</c:v>
                </c:pt>
                <c:pt idx="37">
                  <c:v>85.09</c:v>
                </c:pt>
                <c:pt idx="38">
                  <c:v>85.74</c:v>
                </c:pt>
                <c:pt idx="39">
                  <c:v>86.22</c:v>
                </c:pt>
                <c:pt idx="40">
                  <c:v>86.5</c:v>
                </c:pt>
                <c:pt idx="41">
                  <c:v>86.36</c:v>
                </c:pt>
                <c:pt idx="42">
                  <c:v>86.08</c:v>
                </c:pt>
                <c:pt idx="43">
                  <c:v>86.05</c:v>
                </c:pt>
                <c:pt idx="44">
                  <c:v>85.85</c:v>
                </c:pt>
                <c:pt idx="45">
                  <c:v>85.49</c:v>
                </c:pt>
                <c:pt idx="46">
                  <c:v>85.09</c:v>
                </c:pt>
                <c:pt idx="47">
                  <c:v>84.95</c:v>
                </c:pt>
                <c:pt idx="48">
                  <c:v>85.04</c:v>
                </c:pt>
                <c:pt idx="49">
                  <c:v>85.4</c:v>
                </c:pt>
                <c:pt idx="50">
                  <c:v>85.91</c:v>
                </c:pt>
                <c:pt idx="51">
                  <c:v>86.47</c:v>
                </c:pt>
                <c:pt idx="52">
                  <c:v>86.98</c:v>
                </c:pt>
                <c:pt idx="53">
                  <c:v>87.43</c:v>
                </c:pt>
                <c:pt idx="54">
                  <c:v>87.85</c:v>
                </c:pt>
                <c:pt idx="55">
                  <c:v>88.21</c:v>
                </c:pt>
                <c:pt idx="56">
                  <c:v>88.52</c:v>
                </c:pt>
                <c:pt idx="57">
                  <c:v>88.8</c:v>
                </c:pt>
                <c:pt idx="58">
                  <c:v>89.04</c:v>
                </c:pt>
                <c:pt idx="59">
                  <c:v>89.32</c:v>
                </c:pt>
                <c:pt idx="60">
                  <c:v>89.54</c:v>
                </c:pt>
                <c:pt idx="61">
                  <c:v>89.73</c:v>
                </c:pt>
                <c:pt idx="62">
                  <c:v>89.97</c:v>
                </c:pt>
                <c:pt idx="63">
                  <c:v>90.16</c:v>
                </c:pt>
                <c:pt idx="64">
                  <c:v>90.36</c:v>
                </c:pt>
                <c:pt idx="65">
                  <c:v>90.46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C0-4C03-BA5D-64FA2E4EC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957504"/>
        <c:axId val="87959424"/>
      </c:scatterChart>
      <c:scatterChart>
        <c:scatterStyle val="lineMarker"/>
        <c:varyColors val="0"/>
        <c:ser>
          <c:idx val="0"/>
          <c:order val="0"/>
          <c:tx>
            <c:strRef>
              <c:f>'3C'!$D$54</c:f>
              <c:strCache>
                <c:ptCount val="1"/>
                <c:pt idx="0">
                  <c:v>CO2(ppm)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'3C'!$A$55:$A$120</c:f>
              <c:numCache>
                <c:formatCode>m/d/yyyy\ h:mm</c:formatCode>
                <c:ptCount val="66"/>
                <c:pt idx="0">
                  <c:v>36526.013888888891</c:v>
                </c:pt>
                <c:pt idx="1">
                  <c:v>36526.013888888891</c:v>
                </c:pt>
                <c:pt idx="2">
                  <c:v>36526.01458333333</c:v>
                </c:pt>
                <c:pt idx="3">
                  <c:v>36526.01458333333</c:v>
                </c:pt>
                <c:pt idx="4">
                  <c:v>36526.015277777777</c:v>
                </c:pt>
                <c:pt idx="5">
                  <c:v>36526.015277777777</c:v>
                </c:pt>
                <c:pt idx="6">
                  <c:v>36526.015972222223</c:v>
                </c:pt>
                <c:pt idx="7">
                  <c:v>36526.015972222223</c:v>
                </c:pt>
                <c:pt idx="8">
                  <c:v>36526.01666666667</c:v>
                </c:pt>
                <c:pt idx="9">
                  <c:v>36526.01666666667</c:v>
                </c:pt>
                <c:pt idx="10">
                  <c:v>36526.017361111109</c:v>
                </c:pt>
                <c:pt idx="11">
                  <c:v>36526.017361111109</c:v>
                </c:pt>
                <c:pt idx="12">
                  <c:v>36526.018055555556</c:v>
                </c:pt>
                <c:pt idx="13">
                  <c:v>36526.018055555556</c:v>
                </c:pt>
                <c:pt idx="14">
                  <c:v>36526.018750000003</c:v>
                </c:pt>
                <c:pt idx="15">
                  <c:v>36526.018750000003</c:v>
                </c:pt>
                <c:pt idx="16">
                  <c:v>36526.019444444442</c:v>
                </c:pt>
                <c:pt idx="17">
                  <c:v>36526.019444444442</c:v>
                </c:pt>
                <c:pt idx="18">
                  <c:v>36526.020138888889</c:v>
                </c:pt>
                <c:pt idx="19">
                  <c:v>36526.020138888889</c:v>
                </c:pt>
                <c:pt idx="20">
                  <c:v>36526.020833333336</c:v>
                </c:pt>
                <c:pt idx="21">
                  <c:v>36526.020833333336</c:v>
                </c:pt>
                <c:pt idx="22">
                  <c:v>36526.021527777775</c:v>
                </c:pt>
                <c:pt idx="23">
                  <c:v>36526.021527777775</c:v>
                </c:pt>
                <c:pt idx="24">
                  <c:v>36526.022222222222</c:v>
                </c:pt>
                <c:pt idx="25">
                  <c:v>36526.022222222222</c:v>
                </c:pt>
                <c:pt idx="26">
                  <c:v>36526.022916666669</c:v>
                </c:pt>
                <c:pt idx="27">
                  <c:v>36526.022916666669</c:v>
                </c:pt>
                <c:pt idx="28">
                  <c:v>36526.023611111108</c:v>
                </c:pt>
                <c:pt idx="29">
                  <c:v>36526.023611111108</c:v>
                </c:pt>
                <c:pt idx="30">
                  <c:v>36526.024305555555</c:v>
                </c:pt>
                <c:pt idx="31">
                  <c:v>36526.024305555555</c:v>
                </c:pt>
                <c:pt idx="32">
                  <c:v>36526.025000000001</c:v>
                </c:pt>
                <c:pt idx="33">
                  <c:v>36526.025000000001</c:v>
                </c:pt>
                <c:pt idx="34">
                  <c:v>36526.025694444441</c:v>
                </c:pt>
                <c:pt idx="35">
                  <c:v>36526.025694444441</c:v>
                </c:pt>
                <c:pt idx="36">
                  <c:v>36526.026388888888</c:v>
                </c:pt>
                <c:pt idx="37">
                  <c:v>36526.026388888888</c:v>
                </c:pt>
                <c:pt idx="38">
                  <c:v>36526.027083333334</c:v>
                </c:pt>
                <c:pt idx="39">
                  <c:v>36526.027083333334</c:v>
                </c:pt>
                <c:pt idx="40">
                  <c:v>36526.027777777781</c:v>
                </c:pt>
                <c:pt idx="41">
                  <c:v>36526.027777777781</c:v>
                </c:pt>
                <c:pt idx="42">
                  <c:v>36526.02847222222</c:v>
                </c:pt>
                <c:pt idx="43">
                  <c:v>36526.02847222222</c:v>
                </c:pt>
                <c:pt idx="44">
                  <c:v>36526.029166666667</c:v>
                </c:pt>
                <c:pt idx="45">
                  <c:v>36526.029166666667</c:v>
                </c:pt>
                <c:pt idx="46">
                  <c:v>36526.029861111114</c:v>
                </c:pt>
                <c:pt idx="47">
                  <c:v>36526.029861111114</c:v>
                </c:pt>
                <c:pt idx="48">
                  <c:v>36526.030555555553</c:v>
                </c:pt>
                <c:pt idx="49">
                  <c:v>36526.030555555553</c:v>
                </c:pt>
                <c:pt idx="50">
                  <c:v>36526.03125</c:v>
                </c:pt>
                <c:pt idx="51">
                  <c:v>36526.03125</c:v>
                </c:pt>
                <c:pt idx="52">
                  <c:v>36526.031944444447</c:v>
                </c:pt>
                <c:pt idx="53">
                  <c:v>36526.031944444447</c:v>
                </c:pt>
                <c:pt idx="54">
                  <c:v>36526.032638888886</c:v>
                </c:pt>
                <c:pt idx="55">
                  <c:v>36526.032638888886</c:v>
                </c:pt>
                <c:pt idx="56">
                  <c:v>36526.033333333333</c:v>
                </c:pt>
                <c:pt idx="57">
                  <c:v>36526.033333333333</c:v>
                </c:pt>
                <c:pt idx="58">
                  <c:v>36526.03402777778</c:v>
                </c:pt>
                <c:pt idx="59">
                  <c:v>36526.03402777778</c:v>
                </c:pt>
                <c:pt idx="60">
                  <c:v>36526.034722222219</c:v>
                </c:pt>
                <c:pt idx="61">
                  <c:v>36526.034722222219</c:v>
                </c:pt>
                <c:pt idx="62">
                  <c:v>36526.035416666666</c:v>
                </c:pt>
                <c:pt idx="63">
                  <c:v>36526.035416666666</c:v>
                </c:pt>
                <c:pt idx="64">
                  <c:v>36526.036111111112</c:v>
                </c:pt>
                <c:pt idx="65">
                  <c:v>36526.036111111112</c:v>
                </c:pt>
              </c:numCache>
            </c:numRef>
          </c:xVal>
          <c:yVal>
            <c:numRef>
              <c:f>'3C'!$D$55:$D$120</c:f>
              <c:numCache>
                <c:formatCode>General</c:formatCode>
                <c:ptCount val="66"/>
                <c:pt idx="0">
                  <c:v>693</c:v>
                </c:pt>
                <c:pt idx="1">
                  <c:v>678</c:v>
                </c:pt>
                <c:pt idx="2">
                  <c:v>664</c:v>
                </c:pt>
                <c:pt idx="3">
                  <c:v>623</c:v>
                </c:pt>
                <c:pt idx="4">
                  <c:v>584</c:v>
                </c:pt>
                <c:pt idx="5">
                  <c:v>559</c:v>
                </c:pt>
                <c:pt idx="6">
                  <c:v>553</c:v>
                </c:pt>
                <c:pt idx="7">
                  <c:v>534</c:v>
                </c:pt>
                <c:pt idx="8">
                  <c:v>516</c:v>
                </c:pt>
                <c:pt idx="9">
                  <c:v>507</c:v>
                </c:pt>
                <c:pt idx="10">
                  <c:v>502</c:v>
                </c:pt>
                <c:pt idx="11">
                  <c:v>498</c:v>
                </c:pt>
                <c:pt idx="12">
                  <c:v>497</c:v>
                </c:pt>
                <c:pt idx="13">
                  <c:v>500</c:v>
                </c:pt>
                <c:pt idx="14">
                  <c:v>500</c:v>
                </c:pt>
                <c:pt idx="15">
                  <c:v>494</c:v>
                </c:pt>
                <c:pt idx="16">
                  <c:v>494</c:v>
                </c:pt>
                <c:pt idx="17">
                  <c:v>499</c:v>
                </c:pt>
                <c:pt idx="18">
                  <c:v>507</c:v>
                </c:pt>
                <c:pt idx="19">
                  <c:v>511</c:v>
                </c:pt>
                <c:pt idx="20">
                  <c:v>519</c:v>
                </c:pt>
                <c:pt idx="21">
                  <c:v>528</c:v>
                </c:pt>
                <c:pt idx="22">
                  <c:v>527</c:v>
                </c:pt>
                <c:pt idx="23">
                  <c:v>511</c:v>
                </c:pt>
                <c:pt idx="24">
                  <c:v>505</c:v>
                </c:pt>
                <c:pt idx="25">
                  <c:v>502</c:v>
                </c:pt>
                <c:pt idx="26">
                  <c:v>494</c:v>
                </c:pt>
                <c:pt idx="27">
                  <c:v>484</c:v>
                </c:pt>
                <c:pt idx="28">
                  <c:v>478</c:v>
                </c:pt>
                <c:pt idx="29">
                  <c:v>474</c:v>
                </c:pt>
                <c:pt idx="30">
                  <c:v>477</c:v>
                </c:pt>
                <c:pt idx="31">
                  <c:v>477</c:v>
                </c:pt>
                <c:pt idx="32">
                  <c:v>480</c:v>
                </c:pt>
                <c:pt idx="33">
                  <c:v>481</c:v>
                </c:pt>
                <c:pt idx="34">
                  <c:v>482</c:v>
                </c:pt>
                <c:pt idx="35">
                  <c:v>486</c:v>
                </c:pt>
                <c:pt idx="36">
                  <c:v>489</c:v>
                </c:pt>
                <c:pt idx="37">
                  <c:v>496</c:v>
                </c:pt>
                <c:pt idx="38">
                  <c:v>500</c:v>
                </c:pt>
                <c:pt idx="39">
                  <c:v>504</c:v>
                </c:pt>
                <c:pt idx="40">
                  <c:v>507</c:v>
                </c:pt>
                <c:pt idx="41">
                  <c:v>493</c:v>
                </c:pt>
                <c:pt idx="42">
                  <c:v>485</c:v>
                </c:pt>
                <c:pt idx="43">
                  <c:v>486</c:v>
                </c:pt>
                <c:pt idx="44">
                  <c:v>490</c:v>
                </c:pt>
                <c:pt idx="45">
                  <c:v>486</c:v>
                </c:pt>
                <c:pt idx="46">
                  <c:v>485</c:v>
                </c:pt>
                <c:pt idx="47">
                  <c:v>483</c:v>
                </c:pt>
                <c:pt idx="48">
                  <c:v>481</c:v>
                </c:pt>
                <c:pt idx="49">
                  <c:v>481</c:v>
                </c:pt>
                <c:pt idx="50">
                  <c:v>482</c:v>
                </c:pt>
                <c:pt idx="51">
                  <c:v>485</c:v>
                </c:pt>
                <c:pt idx="52">
                  <c:v>489</c:v>
                </c:pt>
                <c:pt idx="53">
                  <c:v>492</c:v>
                </c:pt>
                <c:pt idx="54">
                  <c:v>495</c:v>
                </c:pt>
                <c:pt idx="55">
                  <c:v>499</c:v>
                </c:pt>
                <c:pt idx="56">
                  <c:v>500</c:v>
                </c:pt>
                <c:pt idx="57">
                  <c:v>511</c:v>
                </c:pt>
                <c:pt idx="58">
                  <c:v>520</c:v>
                </c:pt>
                <c:pt idx="59">
                  <c:v>525</c:v>
                </c:pt>
                <c:pt idx="60">
                  <c:v>519</c:v>
                </c:pt>
                <c:pt idx="61">
                  <c:v>519</c:v>
                </c:pt>
                <c:pt idx="62">
                  <c:v>520</c:v>
                </c:pt>
                <c:pt idx="63">
                  <c:v>517</c:v>
                </c:pt>
                <c:pt idx="64">
                  <c:v>516</c:v>
                </c:pt>
                <c:pt idx="65">
                  <c:v>516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DC0-4C03-BA5D-64FA2E4EC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987328"/>
        <c:axId val="87960960"/>
      </c:scatterChart>
      <c:valAx>
        <c:axId val="87957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959424"/>
        <c:crosses val="autoZero"/>
        <c:crossBetween val="midCat"/>
      </c:valAx>
      <c:valAx>
        <c:axId val="87959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957504"/>
        <c:crosses val="autoZero"/>
        <c:crossBetween val="midCat"/>
      </c:valAx>
      <c:valAx>
        <c:axId val="8796096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987328"/>
        <c:crosses val="max"/>
        <c:crossBetween val="midCat"/>
      </c:valAx>
      <c:valAx>
        <c:axId val="87987328"/>
        <c:scaling>
          <c:orientation val="minMax"/>
        </c:scaling>
        <c:delete val="1"/>
        <c:axPos val="b"/>
        <c:numFmt formatCode="m/d/yyyy\ h:mm" sourceLinked="1"/>
        <c:majorTickMark val="out"/>
        <c:minorTickMark val="none"/>
        <c:tickLblPos val="nextTo"/>
        <c:crossAx val="879609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'3G'!$I$3</c:f>
              <c:strCache>
                <c:ptCount val="1"/>
                <c:pt idx="0">
                  <c:v>CO2(ppm)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1913440889818842E-2"/>
                  <c:y val="-0.2042061706572392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'3G'!$H$4:$H$15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'3G'!$I$4:$I$15</c:f>
              <c:numCache>
                <c:formatCode>General</c:formatCode>
                <c:ptCount val="12"/>
                <c:pt idx="0">
                  <c:v>537</c:v>
                </c:pt>
                <c:pt idx="1">
                  <c:v>548</c:v>
                </c:pt>
                <c:pt idx="2">
                  <c:v>556</c:v>
                </c:pt>
                <c:pt idx="3">
                  <c:v>564</c:v>
                </c:pt>
                <c:pt idx="4">
                  <c:v>577</c:v>
                </c:pt>
                <c:pt idx="5">
                  <c:v>587</c:v>
                </c:pt>
                <c:pt idx="6">
                  <c:v>602</c:v>
                </c:pt>
                <c:pt idx="7">
                  <c:v>618</c:v>
                </c:pt>
                <c:pt idx="8">
                  <c:v>631</c:v>
                </c:pt>
                <c:pt idx="9">
                  <c:v>628</c:v>
                </c:pt>
                <c:pt idx="10">
                  <c:v>622</c:v>
                </c:pt>
                <c:pt idx="11">
                  <c:v>608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C27-46CC-A24F-36FC55240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395712"/>
        <c:axId val="87397504"/>
      </c:scatterChart>
      <c:valAx>
        <c:axId val="87395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397504"/>
        <c:crosses val="autoZero"/>
        <c:crossBetween val="midCat"/>
      </c:valAx>
      <c:valAx>
        <c:axId val="8739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395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'3G'!$I$18</c:f>
              <c:strCache>
                <c:ptCount val="1"/>
                <c:pt idx="0">
                  <c:v>CO2(ppm)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8.0821722438069468E-2"/>
                  <c:y val="-0.1736423220973782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'3G'!$H$19:$H$30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'3G'!$I$19:$I$30</c:f>
              <c:numCache>
                <c:formatCode>General</c:formatCode>
                <c:ptCount val="12"/>
                <c:pt idx="0">
                  <c:v>573</c:v>
                </c:pt>
                <c:pt idx="1">
                  <c:v>578</c:v>
                </c:pt>
                <c:pt idx="2">
                  <c:v>586</c:v>
                </c:pt>
                <c:pt idx="3">
                  <c:v>602</c:v>
                </c:pt>
                <c:pt idx="4">
                  <c:v>610</c:v>
                </c:pt>
                <c:pt idx="5">
                  <c:v>614</c:v>
                </c:pt>
                <c:pt idx="6">
                  <c:v>624</c:v>
                </c:pt>
                <c:pt idx="7">
                  <c:v>634</c:v>
                </c:pt>
                <c:pt idx="8">
                  <c:v>642</c:v>
                </c:pt>
                <c:pt idx="9">
                  <c:v>644</c:v>
                </c:pt>
                <c:pt idx="10">
                  <c:v>635</c:v>
                </c:pt>
                <c:pt idx="11">
                  <c:v>627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FD7-4D50-BD36-4E3109D39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419520"/>
        <c:axId val="87433600"/>
      </c:scatterChart>
      <c:valAx>
        <c:axId val="87419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433600"/>
        <c:crosses val="autoZero"/>
        <c:crossBetween val="midCat"/>
      </c:valAx>
      <c:valAx>
        <c:axId val="8743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4195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'3G'!$I$33</c:f>
              <c:strCache>
                <c:ptCount val="1"/>
                <c:pt idx="0">
                  <c:v>CO2(ppm)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6.3568452544830498E-2"/>
                  <c:y val="-0.1479600694444444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'3G'!$H$34:$H$45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'3G'!$I$34:$I$45</c:f>
              <c:numCache>
                <c:formatCode>General</c:formatCode>
                <c:ptCount val="12"/>
                <c:pt idx="0">
                  <c:v>583</c:v>
                </c:pt>
                <c:pt idx="1">
                  <c:v>585</c:v>
                </c:pt>
                <c:pt idx="2">
                  <c:v>589</c:v>
                </c:pt>
                <c:pt idx="3">
                  <c:v>590</c:v>
                </c:pt>
                <c:pt idx="4">
                  <c:v>589</c:v>
                </c:pt>
                <c:pt idx="5">
                  <c:v>587</c:v>
                </c:pt>
                <c:pt idx="6">
                  <c:v>596</c:v>
                </c:pt>
                <c:pt idx="7">
                  <c:v>603</c:v>
                </c:pt>
                <c:pt idx="8">
                  <c:v>615</c:v>
                </c:pt>
                <c:pt idx="9">
                  <c:v>616</c:v>
                </c:pt>
                <c:pt idx="10">
                  <c:v>613</c:v>
                </c:pt>
                <c:pt idx="11">
                  <c:v>612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9D6-468B-BDDD-28DDF3249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467904"/>
        <c:axId val="87469440"/>
      </c:scatterChart>
      <c:valAx>
        <c:axId val="87467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469440"/>
        <c:crosses val="autoZero"/>
        <c:crossBetween val="midCat"/>
      </c:valAx>
      <c:valAx>
        <c:axId val="87469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4679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All Measurements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'3G'!$E$54</c:f>
              <c:strCache>
                <c:ptCount val="1"/>
                <c:pt idx="0">
                  <c:v>Temp(°C)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'3G'!$A$55:$A$105</c:f>
              <c:numCache>
                <c:formatCode>m/d/yyyy\ h:mm</c:formatCode>
                <c:ptCount val="51"/>
                <c:pt idx="0">
                  <c:v>43037.205682870372</c:v>
                </c:pt>
                <c:pt idx="1">
                  <c:v>43037.206030092595</c:v>
                </c:pt>
                <c:pt idx="2">
                  <c:v>43037.206377314818</c:v>
                </c:pt>
                <c:pt idx="3">
                  <c:v>43037.206724537034</c:v>
                </c:pt>
                <c:pt idx="4">
                  <c:v>43037.207071759258</c:v>
                </c:pt>
                <c:pt idx="5">
                  <c:v>43037.207418981481</c:v>
                </c:pt>
                <c:pt idx="6">
                  <c:v>43037.207766203705</c:v>
                </c:pt>
                <c:pt idx="7">
                  <c:v>43037.208113425928</c:v>
                </c:pt>
                <c:pt idx="8">
                  <c:v>43037.208460648151</c:v>
                </c:pt>
                <c:pt idx="9">
                  <c:v>43037.208807870367</c:v>
                </c:pt>
                <c:pt idx="10">
                  <c:v>43037.209155092591</c:v>
                </c:pt>
                <c:pt idx="11">
                  <c:v>43037.209502314814</c:v>
                </c:pt>
                <c:pt idx="12">
                  <c:v>43037.209849537037</c:v>
                </c:pt>
                <c:pt idx="13">
                  <c:v>43037.210196759261</c:v>
                </c:pt>
                <c:pt idx="14">
                  <c:v>43037.210543981484</c:v>
                </c:pt>
                <c:pt idx="15">
                  <c:v>43037.2108912037</c:v>
                </c:pt>
                <c:pt idx="16">
                  <c:v>43037.211238425924</c:v>
                </c:pt>
                <c:pt idx="17">
                  <c:v>43037.211585648147</c:v>
                </c:pt>
                <c:pt idx="18">
                  <c:v>43037.21193287037</c:v>
                </c:pt>
                <c:pt idx="19">
                  <c:v>43037.212280092594</c:v>
                </c:pt>
                <c:pt idx="20">
                  <c:v>43037.212627314817</c:v>
                </c:pt>
                <c:pt idx="21">
                  <c:v>43037.21297453704</c:v>
                </c:pt>
                <c:pt idx="22">
                  <c:v>43037.213321759256</c:v>
                </c:pt>
                <c:pt idx="23">
                  <c:v>43037.21366898148</c:v>
                </c:pt>
                <c:pt idx="24">
                  <c:v>43037.214016203703</c:v>
                </c:pt>
                <c:pt idx="25">
                  <c:v>43037.214363425926</c:v>
                </c:pt>
                <c:pt idx="26">
                  <c:v>43037.21471064815</c:v>
                </c:pt>
                <c:pt idx="27">
                  <c:v>43037.215057870373</c:v>
                </c:pt>
                <c:pt idx="28">
                  <c:v>43037.215405092589</c:v>
                </c:pt>
                <c:pt idx="29">
                  <c:v>43037.215752314813</c:v>
                </c:pt>
                <c:pt idx="30">
                  <c:v>43037.216099537036</c:v>
                </c:pt>
                <c:pt idx="31">
                  <c:v>43037.216446759259</c:v>
                </c:pt>
                <c:pt idx="32">
                  <c:v>43037.216793981483</c:v>
                </c:pt>
                <c:pt idx="33">
                  <c:v>43037.217141203706</c:v>
                </c:pt>
                <c:pt idx="34">
                  <c:v>43037.217488425929</c:v>
                </c:pt>
                <c:pt idx="35">
                  <c:v>43037.217835648145</c:v>
                </c:pt>
                <c:pt idx="36">
                  <c:v>43037.218182870369</c:v>
                </c:pt>
                <c:pt idx="37">
                  <c:v>43037.218530092592</c:v>
                </c:pt>
                <c:pt idx="38">
                  <c:v>43037.218877314815</c:v>
                </c:pt>
                <c:pt idx="39">
                  <c:v>43037.219224537039</c:v>
                </c:pt>
                <c:pt idx="40">
                  <c:v>43037.219571759262</c:v>
                </c:pt>
                <c:pt idx="41">
                  <c:v>43037.219918981478</c:v>
                </c:pt>
                <c:pt idx="42">
                  <c:v>43037.220266203702</c:v>
                </c:pt>
                <c:pt idx="43">
                  <c:v>43037.220613425925</c:v>
                </c:pt>
                <c:pt idx="44">
                  <c:v>43037.220960648148</c:v>
                </c:pt>
                <c:pt idx="45">
                  <c:v>43037.221307870372</c:v>
                </c:pt>
                <c:pt idx="46">
                  <c:v>43037.221655092595</c:v>
                </c:pt>
                <c:pt idx="47">
                  <c:v>43037.222002314818</c:v>
                </c:pt>
                <c:pt idx="48">
                  <c:v>43037.222349537034</c:v>
                </c:pt>
                <c:pt idx="49">
                  <c:v>43037.222696759258</c:v>
                </c:pt>
                <c:pt idx="50">
                  <c:v>43037.223043981481</c:v>
                </c:pt>
              </c:numCache>
            </c:numRef>
          </c:xVal>
          <c:yVal>
            <c:numRef>
              <c:f>'3G'!$E$55:$E$105</c:f>
              <c:numCache>
                <c:formatCode>General</c:formatCode>
                <c:ptCount val="51"/>
                <c:pt idx="0">
                  <c:v>13.89</c:v>
                </c:pt>
                <c:pt idx="1">
                  <c:v>13.23</c:v>
                </c:pt>
                <c:pt idx="2">
                  <c:v>12.71</c:v>
                </c:pt>
                <c:pt idx="3">
                  <c:v>12.27</c:v>
                </c:pt>
                <c:pt idx="4">
                  <c:v>11.94</c:v>
                </c:pt>
                <c:pt idx="5">
                  <c:v>11.64</c:v>
                </c:pt>
                <c:pt idx="6">
                  <c:v>11.37</c:v>
                </c:pt>
                <c:pt idx="7">
                  <c:v>11.14</c:v>
                </c:pt>
                <c:pt idx="8">
                  <c:v>10.94</c:v>
                </c:pt>
                <c:pt idx="9">
                  <c:v>10.72</c:v>
                </c:pt>
                <c:pt idx="10">
                  <c:v>10.55</c:v>
                </c:pt>
                <c:pt idx="11">
                  <c:v>10.38</c:v>
                </c:pt>
                <c:pt idx="12">
                  <c:v>10.26</c:v>
                </c:pt>
                <c:pt idx="13">
                  <c:v>10.17</c:v>
                </c:pt>
                <c:pt idx="14">
                  <c:v>10.039999999999999</c:v>
                </c:pt>
                <c:pt idx="15">
                  <c:v>9.75</c:v>
                </c:pt>
                <c:pt idx="16">
                  <c:v>9.5</c:v>
                </c:pt>
                <c:pt idx="17">
                  <c:v>9.2200000000000006</c:v>
                </c:pt>
                <c:pt idx="18">
                  <c:v>8.92</c:v>
                </c:pt>
                <c:pt idx="19">
                  <c:v>8.64</c:v>
                </c:pt>
                <c:pt idx="20">
                  <c:v>8.31</c:v>
                </c:pt>
                <c:pt idx="21">
                  <c:v>7.96</c:v>
                </c:pt>
                <c:pt idx="22">
                  <c:v>7.9</c:v>
                </c:pt>
                <c:pt idx="23">
                  <c:v>7.79</c:v>
                </c:pt>
                <c:pt idx="24">
                  <c:v>7.7</c:v>
                </c:pt>
                <c:pt idx="25">
                  <c:v>7.62</c:v>
                </c:pt>
                <c:pt idx="26">
                  <c:v>7.56</c:v>
                </c:pt>
                <c:pt idx="27">
                  <c:v>7.5</c:v>
                </c:pt>
                <c:pt idx="28">
                  <c:v>7.46</c:v>
                </c:pt>
                <c:pt idx="29">
                  <c:v>7.44</c:v>
                </c:pt>
                <c:pt idx="30">
                  <c:v>7.4</c:v>
                </c:pt>
                <c:pt idx="31">
                  <c:v>7.38</c:v>
                </c:pt>
                <c:pt idx="32">
                  <c:v>7.37</c:v>
                </c:pt>
                <c:pt idx="33">
                  <c:v>7.33</c:v>
                </c:pt>
                <c:pt idx="34">
                  <c:v>7.2</c:v>
                </c:pt>
                <c:pt idx="35">
                  <c:v>7.04</c:v>
                </c:pt>
                <c:pt idx="36">
                  <c:v>6.84</c:v>
                </c:pt>
                <c:pt idx="37">
                  <c:v>6.58</c:v>
                </c:pt>
                <c:pt idx="38">
                  <c:v>6.33</c:v>
                </c:pt>
                <c:pt idx="39">
                  <c:v>6.1</c:v>
                </c:pt>
                <c:pt idx="40">
                  <c:v>5.9</c:v>
                </c:pt>
                <c:pt idx="41">
                  <c:v>5.8</c:v>
                </c:pt>
                <c:pt idx="42">
                  <c:v>5.75</c:v>
                </c:pt>
                <c:pt idx="43">
                  <c:v>5.73</c:v>
                </c:pt>
                <c:pt idx="44">
                  <c:v>5.74</c:v>
                </c:pt>
                <c:pt idx="45">
                  <c:v>5.74</c:v>
                </c:pt>
                <c:pt idx="46">
                  <c:v>5.77</c:v>
                </c:pt>
                <c:pt idx="47">
                  <c:v>5.8</c:v>
                </c:pt>
                <c:pt idx="48">
                  <c:v>5.84</c:v>
                </c:pt>
                <c:pt idx="49">
                  <c:v>5.92</c:v>
                </c:pt>
                <c:pt idx="50">
                  <c:v>5.96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F2-4C1B-8888-DE1D75E93C82}"/>
            </c:ext>
          </c:extLst>
        </c:ser>
        <c:ser>
          <c:idx val="2"/>
          <c:order val="2"/>
          <c:tx>
            <c:strRef>
              <c:f>'3G'!$F$54</c:f>
              <c:strCache>
                <c:ptCount val="1"/>
                <c:pt idx="0">
                  <c:v>RH(%)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'3G'!$A$55:$A$105</c:f>
              <c:numCache>
                <c:formatCode>m/d/yyyy\ h:mm</c:formatCode>
                <c:ptCount val="51"/>
                <c:pt idx="0">
                  <c:v>43037.205682870372</c:v>
                </c:pt>
                <c:pt idx="1">
                  <c:v>43037.206030092595</c:v>
                </c:pt>
                <c:pt idx="2">
                  <c:v>43037.206377314818</c:v>
                </c:pt>
                <c:pt idx="3">
                  <c:v>43037.206724537034</c:v>
                </c:pt>
                <c:pt idx="4">
                  <c:v>43037.207071759258</c:v>
                </c:pt>
                <c:pt idx="5">
                  <c:v>43037.207418981481</c:v>
                </c:pt>
                <c:pt idx="6">
                  <c:v>43037.207766203705</c:v>
                </c:pt>
                <c:pt idx="7">
                  <c:v>43037.208113425928</c:v>
                </c:pt>
                <c:pt idx="8">
                  <c:v>43037.208460648151</c:v>
                </c:pt>
                <c:pt idx="9">
                  <c:v>43037.208807870367</c:v>
                </c:pt>
                <c:pt idx="10">
                  <c:v>43037.209155092591</c:v>
                </c:pt>
                <c:pt idx="11">
                  <c:v>43037.209502314814</c:v>
                </c:pt>
                <c:pt idx="12">
                  <c:v>43037.209849537037</c:v>
                </c:pt>
                <c:pt idx="13">
                  <c:v>43037.210196759261</c:v>
                </c:pt>
                <c:pt idx="14">
                  <c:v>43037.210543981484</c:v>
                </c:pt>
                <c:pt idx="15">
                  <c:v>43037.2108912037</c:v>
                </c:pt>
                <c:pt idx="16">
                  <c:v>43037.211238425924</c:v>
                </c:pt>
                <c:pt idx="17">
                  <c:v>43037.211585648147</c:v>
                </c:pt>
                <c:pt idx="18">
                  <c:v>43037.21193287037</c:v>
                </c:pt>
                <c:pt idx="19">
                  <c:v>43037.212280092594</c:v>
                </c:pt>
                <c:pt idx="20">
                  <c:v>43037.212627314817</c:v>
                </c:pt>
                <c:pt idx="21">
                  <c:v>43037.21297453704</c:v>
                </c:pt>
                <c:pt idx="22">
                  <c:v>43037.213321759256</c:v>
                </c:pt>
                <c:pt idx="23">
                  <c:v>43037.21366898148</c:v>
                </c:pt>
                <c:pt idx="24">
                  <c:v>43037.214016203703</c:v>
                </c:pt>
                <c:pt idx="25">
                  <c:v>43037.214363425926</c:v>
                </c:pt>
                <c:pt idx="26">
                  <c:v>43037.21471064815</c:v>
                </c:pt>
                <c:pt idx="27">
                  <c:v>43037.215057870373</c:v>
                </c:pt>
                <c:pt idx="28">
                  <c:v>43037.215405092589</c:v>
                </c:pt>
                <c:pt idx="29">
                  <c:v>43037.215752314813</c:v>
                </c:pt>
                <c:pt idx="30">
                  <c:v>43037.216099537036</c:v>
                </c:pt>
                <c:pt idx="31">
                  <c:v>43037.216446759259</c:v>
                </c:pt>
                <c:pt idx="32">
                  <c:v>43037.216793981483</c:v>
                </c:pt>
                <c:pt idx="33">
                  <c:v>43037.217141203706</c:v>
                </c:pt>
                <c:pt idx="34">
                  <c:v>43037.217488425929</c:v>
                </c:pt>
                <c:pt idx="35">
                  <c:v>43037.217835648145</c:v>
                </c:pt>
                <c:pt idx="36">
                  <c:v>43037.218182870369</c:v>
                </c:pt>
                <c:pt idx="37">
                  <c:v>43037.218530092592</c:v>
                </c:pt>
                <c:pt idx="38">
                  <c:v>43037.218877314815</c:v>
                </c:pt>
                <c:pt idx="39">
                  <c:v>43037.219224537039</c:v>
                </c:pt>
                <c:pt idx="40">
                  <c:v>43037.219571759262</c:v>
                </c:pt>
                <c:pt idx="41">
                  <c:v>43037.219918981478</c:v>
                </c:pt>
                <c:pt idx="42">
                  <c:v>43037.220266203702</c:v>
                </c:pt>
                <c:pt idx="43">
                  <c:v>43037.220613425925</c:v>
                </c:pt>
                <c:pt idx="44">
                  <c:v>43037.220960648148</c:v>
                </c:pt>
                <c:pt idx="45">
                  <c:v>43037.221307870372</c:v>
                </c:pt>
                <c:pt idx="46">
                  <c:v>43037.221655092595</c:v>
                </c:pt>
                <c:pt idx="47">
                  <c:v>43037.222002314818</c:v>
                </c:pt>
                <c:pt idx="48">
                  <c:v>43037.222349537034</c:v>
                </c:pt>
                <c:pt idx="49">
                  <c:v>43037.222696759258</c:v>
                </c:pt>
                <c:pt idx="50">
                  <c:v>43037.223043981481</c:v>
                </c:pt>
              </c:numCache>
            </c:numRef>
          </c:xVal>
          <c:yVal>
            <c:numRef>
              <c:f>'3G'!$F$55:$F$105</c:f>
              <c:numCache>
                <c:formatCode>General</c:formatCode>
                <c:ptCount val="51"/>
                <c:pt idx="0">
                  <c:v>72.73</c:v>
                </c:pt>
                <c:pt idx="1">
                  <c:v>73.709999999999994</c:v>
                </c:pt>
                <c:pt idx="2">
                  <c:v>74.989999999999995</c:v>
                </c:pt>
                <c:pt idx="3">
                  <c:v>76.2</c:v>
                </c:pt>
                <c:pt idx="4">
                  <c:v>77.069999999999993</c:v>
                </c:pt>
                <c:pt idx="5">
                  <c:v>77.849999999999994</c:v>
                </c:pt>
                <c:pt idx="6">
                  <c:v>78.459999999999994</c:v>
                </c:pt>
                <c:pt idx="7">
                  <c:v>79.27</c:v>
                </c:pt>
                <c:pt idx="8">
                  <c:v>80.16</c:v>
                </c:pt>
                <c:pt idx="9">
                  <c:v>81.03</c:v>
                </c:pt>
                <c:pt idx="10">
                  <c:v>81.8</c:v>
                </c:pt>
                <c:pt idx="11">
                  <c:v>82.53</c:v>
                </c:pt>
                <c:pt idx="12">
                  <c:v>83.15</c:v>
                </c:pt>
                <c:pt idx="13">
                  <c:v>83.85</c:v>
                </c:pt>
                <c:pt idx="14">
                  <c:v>84.28</c:v>
                </c:pt>
                <c:pt idx="15">
                  <c:v>83.91</c:v>
                </c:pt>
                <c:pt idx="16">
                  <c:v>83.71</c:v>
                </c:pt>
                <c:pt idx="17">
                  <c:v>83.6</c:v>
                </c:pt>
                <c:pt idx="18">
                  <c:v>83.43</c:v>
                </c:pt>
                <c:pt idx="19">
                  <c:v>83.18</c:v>
                </c:pt>
                <c:pt idx="20">
                  <c:v>82.79</c:v>
                </c:pt>
                <c:pt idx="21">
                  <c:v>82.31</c:v>
                </c:pt>
                <c:pt idx="22">
                  <c:v>82.56</c:v>
                </c:pt>
                <c:pt idx="23">
                  <c:v>82.98</c:v>
                </c:pt>
                <c:pt idx="24">
                  <c:v>83.74</c:v>
                </c:pt>
                <c:pt idx="25">
                  <c:v>84.5</c:v>
                </c:pt>
                <c:pt idx="26">
                  <c:v>85.32</c:v>
                </c:pt>
                <c:pt idx="27">
                  <c:v>86.08</c:v>
                </c:pt>
                <c:pt idx="28">
                  <c:v>86.69</c:v>
                </c:pt>
                <c:pt idx="29">
                  <c:v>87.17</c:v>
                </c:pt>
                <c:pt idx="30">
                  <c:v>87.65</c:v>
                </c:pt>
                <c:pt idx="31">
                  <c:v>88.02</c:v>
                </c:pt>
                <c:pt idx="32">
                  <c:v>88.35</c:v>
                </c:pt>
                <c:pt idx="33">
                  <c:v>88.55</c:v>
                </c:pt>
                <c:pt idx="34">
                  <c:v>88.24</c:v>
                </c:pt>
                <c:pt idx="35">
                  <c:v>87.82</c:v>
                </c:pt>
                <c:pt idx="36">
                  <c:v>87.45</c:v>
                </c:pt>
                <c:pt idx="37">
                  <c:v>86.75</c:v>
                </c:pt>
                <c:pt idx="38">
                  <c:v>86.36</c:v>
                </c:pt>
                <c:pt idx="39">
                  <c:v>86.16</c:v>
                </c:pt>
                <c:pt idx="40">
                  <c:v>86.47</c:v>
                </c:pt>
                <c:pt idx="41">
                  <c:v>87.17</c:v>
                </c:pt>
                <c:pt idx="42">
                  <c:v>87.65</c:v>
                </c:pt>
                <c:pt idx="43">
                  <c:v>88.02</c:v>
                </c:pt>
                <c:pt idx="44">
                  <c:v>88.38</c:v>
                </c:pt>
                <c:pt idx="45">
                  <c:v>88.74</c:v>
                </c:pt>
                <c:pt idx="46">
                  <c:v>89.15</c:v>
                </c:pt>
                <c:pt idx="47">
                  <c:v>89.48</c:v>
                </c:pt>
                <c:pt idx="48">
                  <c:v>89.75</c:v>
                </c:pt>
                <c:pt idx="49">
                  <c:v>90.08</c:v>
                </c:pt>
                <c:pt idx="50">
                  <c:v>90.3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0F2-4C1B-8888-DE1D75E93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530112"/>
        <c:axId val="87548672"/>
      </c:scatterChart>
      <c:scatterChart>
        <c:scatterStyle val="lineMarker"/>
        <c:varyColors val="0"/>
        <c:ser>
          <c:idx val="0"/>
          <c:order val="0"/>
          <c:tx>
            <c:strRef>
              <c:f>'3G'!$D$54</c:f>
              <c:strCache>
                <c:ptCount val="1"/>
                <c:pt idx="0">
                  <c:v>CO2(ppm)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'3G'!$A$55:$A$105</c:f>
              <c:numCache>
                <c:formatCode>m/d/yyyy\ h:mm</c:formatCode>
                <c:ptCount val="51"/>
                <c:pt idx="0">
                  <c:v>43037.205682870372</c:v>
                </c:pt>
                <c:pt idx="1">
                  <c:v>43037.206030092595</c:v>
                </c:pt>
                <c:pt idx="2">
                  <c:v>43037.206377314818</c:v>
                </c:pt>
                <c:pt idx="3">
                  <c:v>43037.206724537034</c:v>
                </c:pt>
                <c:pt idx="4">
                  <c:v>43037.207071759258</c:v>
                </c:pt>
                <c:pt idx="5">
                  <c:v>43037.207418981481</c:v>
                </c:pt>
                <c:pt idx="6">
                  <c:v>43037.207766203705</c:v>
                </c:pt>
                <c:pt idx="7">
                  <c:v>43037.208113425928</c:v>
                </c:pt>
                <c:pt idx="8">
                  <c:v>43037.208460648151</c:v>
                </c:pt>
                <c:pt idx="9">
                  <c:v>43037.208807870367</c:v>
                </c:pt>
                <c:pt idx="10">
                  <c:v>43037.209155092591</c:v>
                </c:pt>
                <c:pt idx="11">
                  <c:v>43037.209502314814</c:v>
                </c:pt>
                <c:pt idx="12">
                  <c:v>43037.209849537037</c:v>
                </c:pt>
                <c:pt idx="13">
                  <c:v>43037.210196759261</c:v>
                </c:pt>
                <c:pt idx="14">
                  <c:v>43037.210543981484</c:v>
                </c:pt>
                <c:pt idx="15">
                  <c:v>43037.2108912037</c:v>
                </c:pt>
                <c:pt idx="16">
                  <c:v>43037.211238425924</c:v>
                </c:pt>
                <c:pt idx="17">
                  <c:v>43037.211585648147</c:v>
                </c:pt>
                <c:pt idx="18">
                  <c:v>43037.21193287037</c:v>
                </c:pt>
                <c:pt idx="19">
                  <c:v>43037.212280092594</c:v>
                </c:pt>
                <c:pt idx="20">
                  <c:v>43037.212627314817</c:v>
                </c:pt>
                <c:pt idx="21">
                  <c:v>43037.21297453704</c:v>
                </c:pt>
                <c:pt idx="22">
                  <c:v>43037.213321759256</c:v>
                </c:pt>
                <c:pt idx="23">
                  <c:v>43037.21366898148</c:v>
                </c:pt>
                <c:pt idx="24">
                  <c:v>43037.214016203703</c:v>
                </c:pt>
                <c:pt idx="25">
                  <c:v>43037.214363425926</c:v>
                </c:pt>
                <c:pt idx="26">
                  <c:v>43037.21471064815</c:v>
                </c:pt>
                <c:pt idx="27">
                  <c:v>43037.215057870373</c:v>
                </c:pt>
                <c:pt idx="28">
                  <c:v>43037.215405092589</c:v>
                </c:pt>
                <c:pt idx="29">
                  <c:v>43037.215752314813</c:v>
                </c:pt>
                <c:pt idx="30">
                  <c:v>43037.216099537036</c:v>
                </c:pt>
                <c:pt idx="31">
                  <c:v>43037.216446759259</c:v>
                </c:pt>
                <c:pt idx="32">
                  <c:v>43037.216793981483</c:v>
                </c:pt>
                <c:pt idx="33">
                  <c:v>43037.217141203706</c:v>
                </c:pt>
                <c:pt idx="34">
                  <c:v>43037.217488425929</c:v>
                </c:pt>
                <c:pt idx="35">
                  <c:v>43037.217835648145</c:v>
                </c:pt>
                <c:pt idx="36">
                  <c:v>43037.218182870369</c:v>
                </c:pt>
                <c:pt idx="37">
                  <c:v>43037.218530092592</c:v>
                </c:pt>
                <c:pt idx="38">
                  <c:v>43037.218877314815</c:v>
                </c:pt>
                <c:pt idx="39">
                  <c:v>43037.219224537039</c:v>
                </c:pt>
                <c:pt idx="40">
                  <c:v>43037.219571759262</c:v>
                </c:pt>
                <c:pt idx="41">
                  <c:v>43037.219918981478</c:v>
                </c:pt>
                <c:pt idx="42">
                  <c:v>43037.220266203702</c:v>
                </c:pt>
                <c:pt idx="43">
                  <c:v>43037.220613425925</c:v>
                </c:pt>
                <c:pt idx="44">
                  <c:v>43037.220960648148</c:v>
                </c:pt>
                <c:pt idx="45">
                  <c:v>43037.221307870372</c:v>
                </c:pt>
                <c:pt idx="46">
                  <c:v>43037.221655092595</c:v>
                </c:pt>
                <c:pt idx="47">
                  <c:v>43037.222002314818</c:v>
                </c:pt>
                <c:pt idx="48">
                  <c:v>43037.222349537034</c:v>
                </c:pt>
                <c:pt idx="49">
                  <c:v>43037.222696759258</c:v>
                </c:pt>
                <c:pt idx="50">
                  <c:v>43037.223043981481</c:v>
                </c:pt>
              </c:numCache>
            </c:numRef>
          </c:xVal>
          <c:yVal>
            <c:numRef>
              <c:f>'3G'!$D$55:$D$105</c:f>
              <c:numCache>
                <c:formatCode>General</c:formatCode>
                <c:ptCount val="51"/>
                <c:pt idx="0">
                  <c:v>534</c:v>
                </c:pt>
                <c:pt idx="1">
                  <c:v>535</c:v>
                </c:pt>
                <c:pt idx="2">
                  <c:v>537</c:v>
                </c:pt>
                <c:pt idx="3">
                  <c:v>532</c:v>
                </c:pt>
                <c:pt idx="4">
                  <c:v>535</c:v>
                </c:pt>
                <c:pt idx="5">
                  <c:v>541</c:v>
                </c:pt>
                <c:pt idx="6">
                  <c:v>537</c:v>
                </c:pt>
                <c:pt idx="7">
                  <c:v>548</c:v>
                </c:pt>
                <c:pt idx="8">
                  <c:v>556</c:v>
                </c:pt>
                <c:pt idx="9">
                  <c:v>564</c:v>
                </c:pt>
                <c:pt idx="10">
                  <c:v>577</c:v>
                </c:pt>
                <c:pt idx="11">
                  <c:v>587</c:v>
                </c:pt>
                <c:pt idx="12">
                  <c:v>602</c:v>
                </c:pt>
                <c:pt idx="13">
                  <c:v>618</c:v>
                </c:pt>
                <c:pt idx="14">
                  <c:v>631</c:v>
                </c:pt>
                <c:pt idx="15">
                  <c:v>628</c:v>
                </c:pt>
                <c:pt idx="16">
                  <c:v>622</c:v>
                </c:pt>
                <c:pt idx="17">
                  <c:v>608</c:v>
                </c:pt>
                <c:pt idx="18">
                  <c:v>591</c:v>
                </c:pt>
                <c:pt idx="19">
                  <c:v>586</c:v>
                </c:pt>
                <c:pt idx="20">
                  <c:v>575</c:v>
                </c:pt>
                <c:pt idx="21">
                  <c:v>570</c:v>
                </c:pt>
                <c:pt idx="22">
                  <c:v>568</c:v>
                </c:pt>
                <c:pt idx="23">
                  <c:v>571</c:v>
                </c:pt>
                <c:pt idx="24">
                  <c:v>573</c:v>
                </c:pt>
                <c:pt idx="25">
                  <c:v>578</c:v>
                </c:pt>
                <c:pt idx="26">
                  <c:v>586</c:v>
                </c:pt>
                <c:pt idx="27">
                  <c:v>602</c:v>
                </c:pt>
                <c:pt idx="28">
                  <c:v>610</c:v>
                </c:pt>
                <c:pt idx="29">
                  <c:v>614</c:v>
                </c:pt>
                <c:pt idx="30">
                  <c:v>624</c:v>
                </c:pt>
                <c:pt idx="31">
                  <c:v>634</c:v>
                </c:pt>
                <c:pt idx="32">
                  <c:v>642</c:v>
                </c:pt>
                <c:pt idx="33">
                  <c:v>644</c:v>
                </c:pt>
                <c:pt idx="34">
                  <c:v>635</c:v>
                </c:pt>
                <c:pt idx="35">
                  <c:v>627</c:v>
                </c:pt>
                <c:pt idx="36">
                  <c:v>619</c:v>
                </c:pt>
                <c:pt idx="37">
                  <c:v>603</c:v>
                </c:pt>
                <c:pt idx="38">
                  <c:v>593</c:v>
                </c:pt>
                <c:pt idx="39">
                  <c:v>584</c:v>
                </c:pt>
                <c:pt idx="40">
                  <c:v>581</c:v>
                </c:pt>
                <c:pt idx="41">
                  <c:v>585</c:v>
                </c:pt>
                <c:pt idx="42">
                  <c:v>583</c:v>
                </c:pt>
                <c:pt idx="43">
                  <c:v>585</c:v>
                </c:pt>
                <c:pt idx="44">
                  <c:v>589</c:v>
                </c:pt>
                <c:pt idx="45">
                  <c:v>590</c:v>
                </c:pt>
                <c:pt idx="46">
                  <c:v>589</c:v>
                </c:pt>
                <c:pt idx="47">
                  <c:v>587</c:v>
                </c:pt>
                <c:pt idx="48">
                  <c:v>596</c:v>
                </c:pt>
                <c:pt idx="49">
                  <c:v>603</c:v>
                </c:pt>
                <c:pt idx="50">
                  <c:v>615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0F2-4C1B-8888-DE1D75E93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556096"/>
        <c:axId val="87550208"/>
      </c:scatterChart>
      <c:valAx>
        <c:axId val="87530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548672"/>
        <c:crosses val="autoZero"/>
        <c:crossBetween val="midCat"/>
      </c:valAx>
      <c:valAx>
        <c:axId val="87548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530112"/>
        <c:crosses val="autoZero"/>
        <c:crossBetween val="midCat"/>
      </c:valAx>
      <c:valAx>
        <c:axId val="8755020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556096"/>
        <c:crosses val="max"/>
        <c:crossBetween val="midCat"/>
      </c:valAx>
      <c:valAx>
        <c:axId val="87556096"/>
        <c:scaling>
          <c:orientation val="minMax"/>
        </c:scaling>
        <c:delete val="1"/>
        <c:axPos val="b"/>
        <c:numFmt formatCode="m/d/yyyy\ h:mm" sourceLinked="1"/>
        <c:majorTickMark val="out"/>
        <c:minorTickMark val="none"/>
        <c:tickLblPos val="nextTo"/>
        <c:crossAx val="875502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All Measurements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'4C'!$E$54</c:f>
              <c:strCache>
                <c:ptCount val="1"/>
                <c:pt idx="0">
                  <c:v>Temp(°C)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'4C'!$A$55:$A$118</c:f>
              <c:numCache>
                <c:formatCode>m/d/yyyy\ h:mm</c:formatCode>
                <c:ptCount val="64"/>
                <c:pt idx="0">
                  <c:v>43037.377905092595</c:v>
                </c:pt>
                <c:pt idx="1">
                  <c:v>43037.378252314818</c:v>
                </c:pt>
                <c:pt idx="2">
                  <c:v>43037.378599537034</c:v>
                </c:pt>
                <c:pt idx="3">
                  <c:v>43037.378946759258</c:v>
                </c:pt>
                <c:pt idx="4">
                  <c:v>43037.379293981481</c:v>
                </c:pt>
                <c:pt idx="5">
                  <c:v>43037.379641203705</c:v>
                </c:pt>
                <c:pt idx="6">
                  <c:v>43037.379988425928</c:v>
                </c:pt>
                <c:pt idx="7">
                  <c:v>43037.380335648151</c:v>
                </c:pt>
                <c:pt idx="8">
                  <c:v>43037.380682870367</c:v>
                </c:pt>
                <c:pt idx="9">
                  <c:v>43037.381030092591</c:v>
                </c:pt>
                <c:pt idx="10">
                  <c:v>43037.381377314814</c:v>
                </c:pt>
                <c:pt idx="11">
                  <c:v>43037.381724537037</c:v>
                </c:pt>
                <c:pt idx="12">
                  <c:v>43037.382071759261</c:v>
                </c:pt>
                <c:pt idx="13">
                  <c:v>43037.382418981484</c:v>
                </c:pt>
                <c:pt idx="14">
                  <c:v>43037.3827662037</c:v>
                </c:pt>
                <c:pt idx="15">
                  <c:v>43037.383113425924</c:v>
                </c:pt>
                <c:pt idx="16">
                  <c:v>43037.383460648147</c:v>
                </c:pt>
                <c:pt idx="17">
                  <c:v>43037.38380787037</c:v>
                </c:pt>
                <c:pt idx="18">
                  <c:v>43037.384155092594</c:v>
                </c:pt>
                <c:pt idx="19">
                  <c:v>43037.384502314817</c:v>
                </c:pt>
                <c:pt idx="20">
                  <c:v>43037.38484953704</c:v>
                </c:pt>
                <c:pt idx="21">
                  <c:v>43037.385196759256</c:v>
                </c:pt>
                <c:pt idx="22">
                  <c:v>43037.38554398148</c:v>
                </c:pt>
                <c:pt idx="23">
                  <c:v>43037.385891203703</c:v>
                </c:pt>
                <c:pt idx="24">
                  <c:v>43037.386238425926</c:v>
                </c:pt>
                <c:pt idx="25">
                  <c:v>43037.38658564815</c:v>
                </c:pt>
                <c:pt idx="26">
                  <c:v>43037.386932870373</c:v>
                </c:pt>
                <c:pt idx="27">
                  <c:v>43037.387280092589</c:v>
                </c:pt>
                <c:pt idx="28">
                  <c:v>43037.387627314813</c:v>
                </c:pt>
                <c:pt idx="29">
                  <c:v>43037.387974537036</c:v>
                </c:pt>
                <c:pt idx="30">
                  <c:v>43037.388321759259</c:v>
                </c:pt>
                <c:pt idx="31">
                  <c:v>43037.388668981483</c:v>
                </c:pt>
                <c:pt idx="32">
                  <c:v>43037.389016203706</c:v>
                </c:pt>
                <c:pt idx="33">
                  <c:v>43037.389363425929</c:v>
                </c:pt>
                <c:pt idx="34">
                  <c:v>43037.389710648145</c:v>
                </c:pt>
                <c:pt idx="35">
                  <c:v>43037.390057870369</c:v>
                </c:pt>
                <c:pt idx="36">
                  <c:v>43037.390405092592</c:v>
                </c:pt>
                <c:pt idx="37">
                  <c:v>43037.390752314815</c:v>
                </c:pt>
                <c:pt idx="38">
                  <c:v>43037.391099537039</c:v>
                </c:pt>
                <c:pt idx="39">
                  <c:v>43037.391446759262</c:v>
                </c:pt>
                <c:pt idx="40">
                  <c:v>43037.391793981478</c:v>
                </c:pt>
                <c:pt idx="41">
                  <c:v>43037.392141203702</c:v>
                </c:pt>
                <c:pt idx="42">
                  <c:v>43037.392488425925</c:v>
                </c:pt>
                <c:pt idx="43">
                  <c:v>43037.392835648148</c:v>
                </c:pt>
                <c:pt idx="44">
                  <c:v>43037.393182870372</c:v>
                </c:pt>
                <c:pt idx="45">
                  <c:v>43037.393530092595</c:v>
                </c:pt>
                <c:pt idx="46">
                  <c:v>43037.393877314818</c:v>
                </c:pt>
                <c:pt idx="47">
                  <c:v>43037.394224537034</c:v>
                </c:pt>
                <c:pt idx="48">
                  <c:v>43037.394571759258</c:v>
                </c:pt>
                <c:pt idx="49">
                  <c:v>43037.394918981481</c:v>
                </c:pt>
                <c:pt idx="50">
                  <c:v>43037.395266203705</c:v>
                </c:pt>
                <c:pt idx="51">
                  <c:v>43037.395613425928</c:v>
                </c:pt>
                <c:pt idx="52">
                  <c:v>43037.395960648151</c:v>
                </c:pt>
                <c:pt idx="53">
                  <c:v>43037.396307870367</c:v>
                </c:pt>
                <c:pt idx="54">
                  <c:v>43037.396655092591</c:v>
                </c:pt>
                <c:pt idx="55">
                  <c:v>43037.397002314814</c:v>
                </c:pt>
                <c:pt idx="56">
                  <c:v>43037.397349537037</c:v>
                </c:pt>
                <c:pt idx="57">
                  <c:v>43037.397696759261</c:v>
                </c:pt>
                <c:pt idx="58">
                  <c:v>43037.398043981484</c:v>
                </c:pt>
                <c:pt idx="59">
                  <c:v>43037.3983912037</c:v>
                </c:pt>
                <c:pt idx="60">
                  <c:v>43037.398738425924</c:v>
                </c:pt>
                <c:pt idx="61">
                  <c:v>43037.399085648147</c:v>
                </c:pt>
                <c:pt idx="62">
                  <c:v>43037.39943287037</c:v>
                </c:pt>
                <c:pt idx="63">
                  <c:v>43037.399780092594</c:v>
                </c:pt>
              </c:numCache>
            </c:numRef>
          </c:xVal>
          <c:yVal>
            <c:numRef>
              <c:f>'4C'!$E$55:$E$118</c:f>
              <c:numCache>
                <c:formatCode>General</c:formatCode>
                <c:ptCount val="64"/>
                <c:pt idx="0">
                  <c:v>22.66</c:v>
                </c:pt>
                <c:pt idx="1">
                  <c:v>22.5</c:v>
                </c:pt>
                <c:pt idx="2">
                  <c:v>21.91</c:v>
                </c:pt>
                <c:pt idx="3">
                  <c:v>21.46</c:v>
                </c:pt>
                <c:pt idx="4">
                  <c:v>20.89</c:v>
                </c:pt>
                <c:pt idx="5">
                  <c:v>20.350000000000001</c:v>
                </c:pt>
                <c:pt idx="6">
                  <c:v>19.739999999999998</c:v>
                </c:pt>
                <c:pt idx="7">
                  <c:v>19.18</c:v>
                </c:pt>
                <c:pt idx="8">
                  <c:v>18.63</c:v>
                </c:pt>
                <c:pt idx="9">
                  <c:v>18.100000000000001</c:v>
                </c:pt>
                <c:pt idx="10">
                  <c:v>17.64</c:v>
                </c:pt>
                <c:pt idx="11">
                  <c:v>17.21</c:v>
                </c:pt>
                <c:pt idx="12">
                  <c:v>16.809999999999999</c:v>
                </c:pt>
                <c:pt idx="13">
                  <c:v>16.440000000000001</c:v>
                </c:pt>
                <c:pt idx="14">
                  <c:v>16.09</c:v>
                </c:pt>
                <c:pt idx="15">
                  <c:v>15.78</c:v>
                </c:pt>
                <c:pt idx="16">
                  <c:v>15.51</c:v>
                </c:pt>
                <c:pt idx="17">
                  <c:v>15.3</c:v>
                </c:pt>
                <c:pt idx="18">
                  <c:v>15.04</c:v>
                </c:pt>
                <c:pt idx="19">
                  <c:v>14.77</c:v>
                </c:pt>
                <c:pt idx="20">
                  <c:v>14.59</c:v>
                </c:pt>
                <c:pt idx="21">
                  <c:v>14.4</c:v>
                </c:pt>
                <c:pt idx="22">
                  <c:v>14.46</c:v>
                </c:pt>
                <c:pt idx="23">
                  <c:v>13.84</c:v>
                </c:pt>
                <c:pt idx="24">
                  <c:v>13.24</c:v>
                </c:pt>
                <c:pt idx="25">
                  <c:v>12.81</c:v>
                </c:pt>
                <c:pt idx="26">
                  <c:v>12.45</c:v>
                </c:pt>
                <c:pt idx="27">
                  <c:v>12.14</c:v>
                </c:pt>
                <c:pt idx="28">
                  <c:v>11.87</c:v>
                </c:pt>
                <c:pt idx="29">
                  <c:v>11.66</c:v>
                </c:pt>
                <c:pt idx="30">
                  <c:v>11.46</c:v>
                </c:pt>
                <c:pt idx="31">
                  <c:v>11.28</c:v>
                </c:pt>
                <c:pt idx="32">
                  <c:v>11.17</c:v>
                </c:pt>
                <c:pt idx="33">
                  <c:v>11.05</c:v>
                </c:pt>
                <c:pt idx="34">
                  <c:v>11.9</c:v>
                </c:pt>
                <c:pt idx="35">
                  <c:v>13.29</c:v>
                </c:pt>
                <c:pt idx="36">
                  <c:v>15.08</c:v>
                </c:pt>
                <c:pt idx="37">
                  <c:v>16.14</c:v>
                </c:pt>
                <c:pt idx="38">
                  <c:v>16.91</c:v>
                </c:pt>
                <c:pt idx="39">
                  <c:v>17.809999999999999</c:v>
                </c:pt>
                <c:pt idx="40">
                  <c:v>18.5</c:v>
                </c:pt>
                <c:pt idx="41">
                  <c:v>17.34</c:v>
                </c:pt>
                <c:pt idx="42">
                  <c:v>16.5</c:v>
                </c:pt>
                <c:pt idx="43">
                  <c:v>15.86</c:v>
                </c:pt>
                <c:pt idx="44">
                  <c:v>15.32</c:v>
                </c:pt>
                <c:pt idx="45">
                  <c:v>14.87</c:v>
                </c:pt>
                <c:pt idx="46">
                  <c:v>14.48</c:v>
                </c:pt>
                <c:pt idx="47">
                  <c:v>14.14</c:v>
                </c:pt>
                <c:pt idx="48">
                  <c:v>13.82</c:v>
                </c:pt>
                <c:pt idx="49">
                  <c:v>13.53</c:v>
                </c:pt>
                <c:pt idx="50">
                  <c:v>13.28</c:v>
                </c:pt>
                <c:pt idx="51">
                  <c:v>13.04</c:v>
                </c:pt>
                <c:pt idx="52">
                  <c:v>12.89</c:v>
                </c:pt>
                <c:pt idx="53">
                  <c:v>12.64</c:v>
                </c:pt>
                <c:pt idx="54">
                  <c:v>12.29</c:v>
                </c:pt>
                <c:pt idx="55">
                  <c:v>12</c:v>
                </c:pt>
                <c:pt idx="56">
                  <c:v>11.76</c:v>
                </c:pt>
                <c:pt idx="57">
                  <c:v>11.54</c:v>
                </c:pt>
                <c:pt idx="58">
                  <c:v>11.34</c:v>
                </c:pt>
                <c:pt idx="59">
                  <c:v>11.19</c:v>
                </c:pt>
                <c:pt idx="60">
                  <c:v>11.04</c:v>
                </c:pt>
                <c:pt idx="61">
                  <c:v>10.92</c:v>
                </c:pt>
                <c:pt idx="62">
                  <c:v>10.8</c:v>
                </c:pt>
                <c:pt idx="63">
                  <c:v>10.68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9D-4473-9665-73F0AD5D5D38}"/>
            </c:ext>
          </c:extLst>
        </c:ser>
        <c:ser>
          <c:idx val="2"/>
          <c:order val="2"/>
          <c:tx>
            <c:strRef>
              <c:f>'4C'!$F$54</c:f>
              <c:strCache>
                <c:ptCount val="1"/>
                <c:pt idx="0">
                  <c:v>RH(%)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'4C'!$A$55:$A$118</c:f>
              <c:numCache>
                <c:formatCode>m/d/yyyy\ h:mm</c:formatCode>
                <c:ptCount val="64"/>
                <c:pt idx="0">
                  <c:v>43037.377905092595</c:v>
                </c:pt>
                <c:pt idx="1">
                  <c:v>43037.378252314818</c:v>
                </c:pt>
                <c:pt idx="2">
                  <c:v>43037.378599537034</c:v>
                </c:pt>
                <c:pt idx="3">
                  <c:v>43037.378946759258</c:v>
                </c:pt>
                <c:pt idx="4">
                  <c:v>43037.379293981481</c:v>
                </c:pt>
                <c:pt idx="5">
                  <c:v>43037.379641203705</c:v>
                </c:pt>
                <c:pt idx="6">
                  <c:v>43037.379988425928</c:v>
                </c:pt>
                <c:pt idx="7">
                  <c:v>43037.380335648151</c:v>
                </c:pt>
                <c:pt idx="8">
                  <c:v>43037.380682870367</c:v>
                </c:pt>
                <c:pt idx="9">
                  <c:v>43037.381030092591</c:v>
                </c:pt>
                <c:pt idx="10">
                  <c:v>43037.381377314814</c:v>
                </c:pt>
                <c:pt idx="11">
                  <c:v>43037.381724537037</c:v>
                </c:pt>
                <c:pt idx="12">
                  <c:v>43037.382071759261</c:v>
                </c:pt>
                <c:pt idx="13">
                  <c:v>43037.382418981484</c:v>
                </c:pt>
                <c:pt idx="14">
                  <c:v>43037.3827662037</c:v>
                </c:pt>
                <c:pt idx="15">
                  <c:v>43037.383113425924</c:v>
                </c:pt>
                <c:pt idx="16">
                  <c:v>43037.383460648147</c:v>
                </c:pt>
                <c:pt idx="17">
                  <c:v>43037.38380787037</c:v>
                </c:pt>
                <c:pt idx="18">
                  <c:v>43037.384155092594</c:v>
                </c:pt>
                <c:pt idx="19">
                  <c:v>43037.384502314817</c:v>
                </c:pt>
                <c:pt idx="20">
                  <c:v>43037.38484953704</c:v>
                </c:pt>
                <c:pt idx="21">
                  <c:v>43037.385196759256</c:v>
                </c:pt>
                <c:pt idx="22">
                  <c:v>43037.38554398148</c:v>
                </c:pt>
                <c:pt idx="23">
                  <c:v>43037.385891203703</c:v>
                </c:pt>
                <c:pt idx="24">
                  <c:v>43037.386238425926</c:v>
                </c:pt>
                <c:pt idx="25">
                  <c:v>43037.38658564815</c:v>
                </c:pt>
                <c:pt idx="26">
                  <c:v>43037.386932870373</c:v>
                </c:pt>
                <c:pt idx="27">
                  <c:v>43037.387280092589</c:v>
                </c:pt>
                <c:pt idx="28">
                  <c:v>43037.387627314813</c:v>
                </c:pt>
                <c:pt idx="29">
                  <c:v>43037.387974537036</c:v>
                </c:pt>
                <c:pt idx="30">
                  <c:v>43037.388321759259</c:v>
                </c:pt>
                <c:pt idx="31">
                  <c:v>43037.388668981483</c:v>
                </c:pt>
                <c:pt idx="32">
                  <c:v>43037.389016203706</c:v>
                </c:pt>
                <c:pt idx="33">
                  <c:v>43037.389363425929</c:v>
                </c:pt>
                <c:pt idx="34">
                  <c:v>43037.389710648145</c:v>
                </c:pt>
                <c:pt idx="35">
                  <c:v>43037.390057870369</c:v>
                </c:pt>
                <c:pt idx="36">
                  <c:v>43037.390405092592</c:v>
                </c:pt>
                <c:pt idx="37">
                  <c:v>43037.390752314815</c:v>
                </c:pt>
                <c:pt idx="38">
                  <c:v>43037.391099537039</c:v>
                </c:pt>
                <c:pt idx="39">
                  <c:v>43037.391446759262</c:v>
                </c:pt>
                <c:pt idx="40">
                  <c:v>43037.391793981478</c:v>
                </c:pt>
                <c:pt idx="41">
                  <c:v>43037.392141203702</c:v>
                </c:pt>
                <c:pt idx="42">
                  <c:v>43037.392488425925</c:v>
                </c:pt>
                <c:pt idx="43">
                  <c:v>43037.392835648148</c:v>
                </c:pt>
                <c:pt idx="44">
                  <c:v>43037.393182870372</c:v>
                </c:pt>
                <c:pt idx="45">
                  <c:v>43037.393530092595</c:v>
                </c:pt>
                <c:pt idx="46">
                  <c:v>43037.393877314818</c:v>
                </c:pt>
                <c:pt idx="47">
                  <c:v>43037.394224537034</c:v>
                </c:pt>
                <c:pt idx="48">
                  <c:v>43037.394571759258</c:v>
                </c:pt>
                <c:pt idx="49">
                  <c:v>43037.394918981481</c:v>
                </c:pt>
                <c:pt idx="50">
                  <c:v>43037.395266203705</c:v>
                </c:pt>
                <c:pt idx="51">
                  <c:v>43037.395613425928</c:v>
                </c:pt>
                <c:pt idx="52">
                  <c:v>43037.395960648151</c:v>
                </c:pt>
                <c:pt idx="53">
                  <c:v>43037.396307870367</c:v>
                </c:pt>
                <c:pt idx="54">
                  <c:v>43037.396655092591</c:v>
                </c:pt>
                <c:pt idx="55">
                  <c:v>43037.397002314814</c:v>
                </c:pt>
                <c:pt idx="56">
                  <c:v>43037.397349537037</c:v>
                </c:pt>
                <c:pt idx="57">
                  <c:v>43037.397696759261</c:v>
                </c:pt>
                <c:pt idx="58">
                  <c:v>43037.398043981484</c:v>
                </c:pt>
                <c:pt idx="59">
                  <c:v>43037.3983912037</c:v>
                </c:pt>
                <c:pt idx="60">
                  <c:v>43037.398738425924</c:v>
                </c:pt>
                <c:pt idx="61">
                  <c:v>43037.399085648147</c:v>
                </c:pt>
                <c:pt idx="62">
                  <c:v>43037.39943287037</c:v>
                </c:pt>
                <c:pt idx="63">
                  <c:v>43037.399780092594</c:v>
                </c:pt>
              </c:numCache>
            </c:numRef>
          </c:xVal>
          <c:yVal>
            <c:numRef>
              <c:f>'4C'!$F$55:$F$118</c:f>
              <c:numCache>
                <c:formatCode>General</c:formatCode>
                <c:ptCount val="64"/>
                <c:pt idx="0">
                  <c:v>72.28</c:v>
                </c:pt>
                <c:pt idx="1">
                  <c:v>68.59</c:v>
                </c:pt>
                <c:pt idx="2">
                  <c:v>62.93</c:v>
                </c:pt>
                <c:pt idx="3">
                  <c:v>61.55</c:v>
                </c:pt>
                <c:pt idx="4">
                  <c:v>61.52</c:v>
                </c:pt>
                <c:pt idx="5">
                  <c:v>61.12</c:v>
                </c:pt>
                <c:pt idx="6">
                  <c:v>61.03</c:v>
                </c:pt>
                <c:pt idx="7">
                  <c:v>61.64</c:v>
                </c:pt>
                <c:pt idx="8">
                  <c:v>62.74</c:v>
                </c:pt>
                <c:pt idx="9">
                  <c:v>64.03</c:v>
                </c:pt>
                <c:pt idx="10">
                  <c:v>65.34</c:v>
                </c:pt>
                <c:pt idx="11">
                  <c:v>66.709999999999994</c:v>
                </c:pt>
                <c:pt idx="12">
                  <c:v>68.02</c:v>
                </c:pt>
                <c:pt idx="13">
                  <c:v>69.239999999999995</c:v>
                </c:pt>
                <c:pt idx="14">
                  <c:v>70.37</c:v>
                </c:pt>
                <c:pt idx="15">
                  <c:v>71.45</c:v>
                </c:pt>
                <c:pt idx="16">
                  <c:v>72.400000000000006</c:v>
                </c:pt>
                <c:pt idx="17">
                  <c:v>73.17</c:v>
                </c:pt>
                <c:pt idx="18">
                  <c:v>73.14</c:v>
                </c:pt>
                <c:pt idx="19">
                  <c:v>72.459999999999994</c:v>
                </c:pt>
                <c:pt idx="20">
                  <c:v>71</c:v>
                </c:pt>
                <c:pt idx="21">
                  <c:v>69.510000000000005</c:v>
                </c:pt>
                <c:pt idx="22">
                  <c:v>67.989999999999995</c:v>
                </c:pt>
                <c:pt idx="23">
                  <c:v>67.22</c:v>
                </c:pt>
                <c:pt idx="24">
                  <c:v>68.02</c:v>
                </c:pt>
                <c:pt idx="25">
                  <c:v>69.39</c:v>
                </c:pt>
                <c:pt idx="26">
                  <c:v>70.94</c:v>
                </c:pt>
                <c:pt idx="27">
                  <c:v>72.459999999999994</c:v>
                </c:pt>
                <c:pt idx="28">
                  <c:v>73.92</c:v>
                </c:pt>
                <c:pt idx="29">
                  <c:v>75.28</c:v>
                </c:pt>
                <c:pt idx="30">
                  <c:v>76.52</c:v>
                </c:pt>
                <c:pt idx="31">
                  <c:v>77.680000000000007</c:v>
                </c:pt>
                <c:pt idx="32">
                  <c:v>78.8</c:v>
                </c:pt>
                <c:pt idx="33">
                  <c:v>79.760000000000005</c:v>
                </c:pt>
                <c:pt idx="34">
                  <c:v>79.87</c:v>
                </c:pt>
                <c:pt idx="35">
                  <c:v>76.69</c:v>
                </c:pt>
                <c:pt idx="36">
                  <c:v>71.180000000000007</c:v>
                </c:pt>
                <c:pt idx="37">
                  <c:v>67.13</c:v>
                </c:pt>
                <c:pt idx="38">
                  <c:v>64.3</c:v>
                </c:pt>
                <c:pt idx="39">
                  <c:v>61.18</c:v>
                </c:pt>
                <c:pt idx="40">
                  <c:v>58.52</c:v>
                </c:pt>
                <c:pt idx="41">
                  <c:v>59.62</c:v>
                </c:pt>
                <c:pt idx="42">
                  <c:v>61.34</c:v>
                </c:pt>
                <c:pt idx="43">
                  <c:v>63.11</c:v>
                </c:pt>
                <c:pt idx="44">
                  <c:v>64.86</c:v>
                </c:pt>
                <c:pt idx="45">
                  <c:v>66.53</c:v>
                </c:pt>
                <c:pt idx="46">
                  <c:v>68.11</c:v>
                </c:pt>
                <c:pt idx="47">
                  <c:v>69.66</c:v>
                </c:pt>
                <c:pt idx="48">
                  <c:v>71.180000000000007</c:v>
                </c:pt>
                <c:pt idx="49">
                  <c:v>72.64</c:v>
                </c:pt>
                <c:pt idx="50">
                  <c:v>74.040000000000006</c:v>
                </c:pt>
                <c:pt idx="51">
                  <c:v>75.22</c:v>
                </c:pt>
                <c:pt idx="52">
                  <c:v>78.459999999999994</c:v>
                </c:pt>
                <c:pt idx="53">
                  <c:v>82.22</c:v>
                </c:pt>
                <c:pt idx="54">
                  <c:v>83.94</c:v>
                </c:pt>
                <c:pt idx="55">
                  <c:v>85.29</c:v>
                </c:pt>
                <c:pt idx="56">
                  <c:v>86.5</c:v>
                </c:pt>
                <c:pt idx="57">
                  <c:v>87.57</c:v>
                </c:pt>
                <c:pt idx="58">
                  <c:v>88.55</c:v>
                </c:pt>
                <c:pt idx="59">
                  <c:v>89.32</c:v>
                </c:pt>
                <c:pt idx="60">
                  <c:v>89.97</c:v>
                </c:pt>
                <c:pt idx="61">
                  <c:v>90.52</c:v>
                </c:pt>
                <c:pt idx="62">
                  <c:v>90.96</c:v>
                </c:pt>
                <c:pt idx="63">
                  <c:v>91.34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9D-4473-9665-73F0AD5D5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846912"/>
        <c:axId val="87848832"/>
      </c:scatterChart>
      <c:scatterChart>
        <c:scatterStyle val="lineMarker"/>
        <c:varyColors val="0"/>
        <c:ser>
          <c:idx val="0"/>
          <c:order val="0"/>
          <c:tx>
            <c:strRef>
              <c:f>'4C'!$D$54</c:f>
              <c:strCache>
                <c:ptCount val="1"/>
                <c:pt idx="0">
                  <c:v>CO2(ppm)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'4C'!$A$55:$A$118</c:f>
              <c:numCache>
                <c:formatCode>m/d/yyyy\ h:mm</c:formatCode>
                <c:ptCount val="64"/>
                <c:pt idx="0">
                  <c:v>43037.377905092595</c:v>
                </c:pt>
                <c:pt idx="1">
                  <c:v>43037.378252314818</c:v>
                </c:pt>
                <c:pt idx="2">
                  <c:v>43037.378599537034</c:v>
                </c:pt>
                <c:pt idx="3">
                  <c:v>43037.378946759258</c:v>
                </c:pt>
                <c:pt idx="4">
                  <c:v>43037.379293981481</c:v>
                </c:pt>
                <c:pt idx="5">
                  <c:v>43037.379641203705</c:v>
                </c:pt>
                <c:pt idx="6">
                  <c:v>43037.379988425928</c:v>
                </c:pt>
                <c:pt idx="7">
                  <c:v>43037.380335648151</c:v>
                </c:pt>
                <c:pt idx="8">
                  <c:v>43037.380682870367</c:v>
                </c:pt>
                <c:pt idx="9">
                  <c:v>43037.381030092591</c:v>
                </c:pt>
                <c:pt idx="10">
                  <c:v>43037.381377314814</c:v>
                </c:pt>
                <c:pt idx="11">
                  <c:v>43037.381724537037</c:v>
                </c:pt>
                <c:pt idx="12">
                  <c:v>43037.382071759261</c:v>
                </c:pt>
                <c:pt idx="13">
                  <c:v>43037.382418981484</c:v>
                </c:pt>
                <c:pt idx="14">
                  <c:v>43037.3827662037</c:v>
                </c:pt>
                <c:pt idx="15">
                  <c:v>43037.383113425924</c:v>
                </c:pt>
                <c:pt idx="16">
                  <c:v>43037.383460648147</c:v>
                </c:pt>
                <c:pt idx="17">
                  <c:v>43037.38380787037</c:v>
                </c:pt>
                <c:pt idx="18">
                  <c:v>43037.384155092594</c:v>
                </c:pt>
                <c:pt idx="19">
                  <c:v>43037.384502314817</c:v>
                </c:pt>
                <c:pt idx="20">
                  <c:v>43037.38484953704</c:v>
                </c:pt>
                <c:pt idx="21">
                  <c:v>43037.385196759256</c:v>
                </c:pt>
                <c:pt idx="22">
                  <c:v>43037.38554398148</c:v>
                </c:pt>
                <c:pt idx="23">
                  <c:v>43037.385891203703</c:v>
                </c:pt>
                <c:pt idx="24">
                  <c:v>43037.386238425926</c:v>
                </c:pt>
                <c:pt idx="25">
                  <c:v>43037.38658564815</c:v>
                </c:pt>
                <c:pt idx="26">
                  <c:v>43037.386932870373</c:v>
                </c:pt>
                <c:pt idx="27">
                  <c:v>43037.387280092589</c:v>
                </c:pt>
                <c:pt idx="28">
                  <c:v>43037.387627314813</c:v>
                </c:pt>
                <c:pt idx="29">
                  <c:v>43037.387974537036</c:v>
                </c:pt>
                <c:pt idx="30">
                  <c:v>43037.388321759259</c:v>
                </c:pt>
                <c:pt idx="31">
                  <c:v>43037.388668981483</c:v>
                </c:pt>
                <c:pt idx="32">
                  <c:v>43037.389016203706</c:v>
                </c:pt>
                <c:pt idx="33">
                  <c:v>43037.389363425929</c:v>
                </c:pt>
                <c:pt idx="34">
                  <c:v>43037.389710648145</c:v>
                </c:pt>
                <c:pt idx="35">
                  <c:v>43037.390057870369</c:v>
                </c:pt>
                <c:pt idx="36">
                  <c:v>43037.390405092592</c:v>
                </c:pt>
                <c:pt idx="37">
                  <c:v>43037.390752314815</c:v>
                </c:pt>
                <c:pt idx="38">
                  <c:v>43037.391099537039</c:v>
                </c:pt>
                <c:pt idx="39">
                  <c:v>43037.391446759262</c:v>
                </c:pt>
                <c:pt idx="40">
                  <c:v>43037.391793981478</c:v>
                </c:pt>
                <c:pt idx="41">
                  <c:v>43037.392141203702</c:v>
                </c:pt>
                <c:pt idx="42">
                  <c:v>43037.392488425925</c:v>
                </c:pt>
                <c:pt idx="43">
                  <c:v>43037.392835648148</c:v>
                </c:pt>
                <c:pt idx="44">
                  <c:v>43037.393182870372</c:v>
                </c:pt>
                <c:pt idx="45">
                  <c:v>43037.393530092595</c:v>
                </c:pt>
                <c:pt idx="46">
                  <c:v>43037.393877314818</c:v>
                </c:pt>
                <c:pt idx="47">
                  <c:v>43037.394224537034</c:v>
                </c:pt>
                <c:pt idx="48">
                  <c:v>43037.394571759258</c:v>
                </c:pt>
                <c:pt idx="49">
                  <c:v>43037.394918981481</c:v>
                </c:pt>
                <c:pt idx="50">
                  <c:v>43037.395266203705</c:v>
                </c:pt>
                <c:pt idx="51">
                  <c:v>43037.395613425928</c:v>
                </c:pt>
                <c:pt idx="52">
                  <c:v>43037.395960648151</c:v>
                </c:pt>
                <c:pt idx="53">
                  <c:v>43037.396307870367</c:v>
                </c:pt>
                <c:pt idx="54">
                  <c:v>43037.396655092591</c:v>
                </c:pt>
                <c:pt idx="55">
                  <c:v>43037.397002314814</c:v>
                </c:pt>
                <c:pt idx="56">
                  <c:v>43037.397349537037</c:v>
                </c:pt>
                <c:pt idx="57">
                  <c:v>43037.397696759261</c:v>
                </c:pt>
                <c:pt idx="58">
                  <c:v>43037.398043981484</c:v>
                </c:pt>
                <c:pt idx="59">
                  <c:v>43037.3983912037</c:v>
                </c:pt>
                <c:pt idx="60">
                  <c:v>43037.398738425924</c:v>
                </c:pt>
                <c:pt idx="61">
                  <c:v>43037.399085648147</c:v>
                </c:pt>
                <c:pt idx="62">
                  <c:v>43037.39943287037</c:v>
                </c:pt>
                <c:pt idx="63">
                  <c:v>43037.399780092594</c:v>
                </c:pt>
              </c:numCache>
            </c:numRef>
          </c:xVal>
          <c:yVal>
            <c:numRef>
              <c:f>'4C'!$D$55:$D$118</c:f>
              <c:numCache>
                <c:formatCode>General</c:formatCode>
                <c:ptCount val="64"/>
                <c:pt idx="0">
                  <c:v>665</c:v>
                </c:pt>
                <c:pt idx="1">
                  <c:v>620</c:v>
                </c:pt>
                <c:pt idx="2">
                  <c:v>583</c:v>
                </c:pt>
                <c:pt idx="3">
                  <c:v>567</c:v>
                </c:pt>
                <c:pt idx="4">
                  <c:v>567</c:v>
                </c:pt>
                <c:pt idx="5">
                  <c:v>567</c:v>
                </c:pt>
                <c:pt idx="6">
                  <c:v>564</c:v>
                </c:pt>
                <c:pt idx="7">
                  <c:v>558</c:v>
                </c:pt>
                <c:pt idx="8">
                  <c:v>558</c:v>
                </c:pt>
                <c:pt idx="9">
                  <c:v>558</c:v>
                </c:pt>
                <c:pt idx="10">
                  <c:v>562</c:v>
                </c:pt>
                <c:pt idx="11">
                  <c:v>562</c:v>
                </c:pt>
                <c:pt idx="12">
                  <c:v>565</c:v>
                </c:pt>
                <c:pt idx="13">
                  <c:v>561</c:v>
                </c:pt>
                <c:pt idx="14">
                  <c:v>561</c:v>
                </c:pt>
                <c:pt idx="15">
                  <c:v>568</c:v>
                </c:pt>
                <c:pt idx="16">
                  <c:v>575</c:v>
                </c:pt>
                <c:pt idx="17">
                  <c:v>574</c:v>
                </c:pt>
                <c:pt idx="18">
                  <c:v>568</c:v>
                </c:pt>
                <c:pt idx="19">
                  <c:v>560</c:v>
                </c:pt>
                <c:pt idx="20">
                  <c:v>554</c:v>
                </c:pt>
                <c:pt idx="21">
                  <c:v>541</c:v>
                </c:pt>
                <c:pt idx="22">
                  <c:v>528</c:v>
                </c:pt>
                <c:pt idx="23">
                  <c:v>527</c:v>
                </c:pt>
                <c:pt idx="24">
                  <c:v>524</c:v>
                </c:pt>
                <c:pt idx="25">
                  <c:v>518</c:v>
                </c:pt>
                <c:pt idx="26">
                  <c:v>517</c:v>
                </c:pt>
                <c:pt idx="27">
                  <c:v>521</c:v>
                </c:pt>
                <c:pt idx="28">
                  <c:v>521</c:v>
                </c:pt>
                <c:pt idx="29">
                  <c:v>526</c:v>
                </c:pt>
                <c:pt idx="30">
                  <c:v>531</c:v>
                </c:pt>
                <c:pt idx="31">
                  <c:v>535</c:v>
                </c:pt>
                <c:pt idx="32">
                  <c:v>543</c:v>
                </c:pt>
                <c:pt idx="33">
                  <c:v>553</c:v>
                </c:pt>
                <c:pt idx="34">
                  <c:v>556</c:v>
                </c:pt>
                <c:pt idx="35">
                  <c:v>560</c:v>
                </c:pt>
                <c:pt idx="36">
                  <c:v>548</c:v>
                </c:pt>
                <c:pt idx="37">
                  <c:v>534</c:v>
                </c:pt>
                <c:pt idx="38">
                  <c:v>527</c:v>
                </c:pt>
                <c:pt idx="39">
                  <c:v>518</c:v>
                </c:pt>
                <c:pt idx="40">
                  <c:v>507</c:v>
                </c:pt>
                <c:pt idx="41">
                  <c:v>513</c:v>
                </c:pt>
                <c:pt idx="42">
                  <c:v>515</c:v>
                </c:pt>
                <c:pt idx="43">
                  <c:v>517</c:v>
                </c:pt>
                <c:pt idx="44">
                  <c:v>522</c:v>
                </c:pt>
                <c:pt idx="45">
                  <c:v>523</c:v>
                </c:pt>
                <c:pt idx="46">
                  <c:v>525</c:v>
                </c:pt>
                <c:pt idx="47">
                  <c:v>527</c:v>
                </c:pt>
                <c:pt idx="48">
                  <c:v>520</c:v>
                </c:pt>
                <c:pt idx="49">
                  <c:v>524</c:v>
                </c:pt>
                <c:pt idx="50">
                  <c:v>526</c:v>
                </c:pt>
                <c:pt idx="51">
                  <c:v>531</c:v>
                </c:pt>
                <c:pt idx="52">
                  <c:v>534</c:v>
                </c:pt>
                <c:pt idx="53">
                  <c:v>523</c:v>
                </c:pt>
                <c:pt idx="54">
                  <c:v>527</c:v>
                </c:pt>
                <c:pt idx="55">
                  <c:v>522</c:v>
                </c:pt>
                <c:pt idx="56">
                  <c:v>519</c:v>
                </c:pt>
                <c:pt idx="57">
                  <c:v>518</c:v>
                </c:pt>
                <c:pt idx="58">
                  <c:v>517</c:v>
                </c:pt>
                <c:pt idx="59">
                  <c:v>516</c:v>
                </c:pt>
                <c:pt idx="60">
                  <c:v>514</c:v>
                </c:pt>
                <c:pt idx="61">
                  <c:v>514</c:v>
                </c:pt>
                <c:pt idx="62">
                  <c:v>511</c:v>
                </c:pt>
                <c:pt idx="63">
                  <c:v>512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D9D-4473-9665-73F0AD5D5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856256"/>
        <c:axId val="87850368"/>
      </c:scatterChart>
      <c:valAx>
        <c:axId val="87846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848832"/>
        <c:crosses val="autoZero"/>
        <c:crossBetween val="midCat"/>
      </c:valAx>
      <c:valAx>
        <c:axId val="8784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846912"/>
        <c:crosses val="autoZero"/>
        <c:crossBetween val="midCat"/>
      </c:valAx>
      <c:valAx>
        <c:axId val="8785036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856256"/>
        <c:crosses val="max"/>
        <c:crossBetween val="midCat"/>
      </c:valAx>
      <c:valAx>
        <c:axId val="87856256"/>
        <c:scaling>
          <c:orientation val="minMax"/>
        </c:scaling>
        <c:delete val="1"/>
        <c:axPos val="b"/>
        <c:numFmt formatCode="m/d/yyyy\ h:mm" sourceLinked="1"/>
        <c:majorTickMark val="out"/>
        <c:minorTickMark val="none"/>
        <c:tickLblPos val="nextTo"/>
        <c:crossAx val="878503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6.9395958372336322E-2"/>
                  <c:y val="-0.3153346456692913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'4C'!$H$4:$H$15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'4C'!$I$4:$I$15</c:f>
              <c:numCache>
                <c:formatCode>General</c:formatCode>
                <c:ptCount val="12"/>
                <c:pt idx="0">
                  <c:v>558</c:v>
                </c:pt>
                <c:pt idx="1">
                  <c:v>558</c:v>
                </c:pt>
                <c:pt idx="2">
                  <c:v>562</c:v>
                </c:pt>
                <c:pt idx="3">
                  <c:v>562</c:v>
                </c:pt>
                <c:pt idx="4">
                  <c:v>565</c:v>
                </c:pt>
                <c:pt idx="5">
                  <c:v>561</c:v>
                </c:pt>
                <c:pt idx="6">
                  <c:v>561</c:v>
                </c:pt>
                <c:pt idx="7">
                  <c:v>568</c:v>
                </c:pt>
                <c:pt idx="8">
                  <c:v>575</c:v>
                </c:pt>
                <c:pt idx="9">
                  <c:v>574</c:v>
                </c:pt>
                <c:pt idx="10">
                  <c:v>568</c:v>
                </c:pt>
                <c:pt idx="11">
                  <c:v>560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A70-4586-B177-CBA74811C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690240"/>
        <c:axId val="87704320"/>
      </c:scatterChart>
      <c:valAx>
        <c:axId val="87690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704320"/>
        <c:crosses val="autoZero"/>
        <c:crossBetween val="midCat"/>
      </c:valAx>
      <c:valAx>
        <c:axId val="8770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6902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</a:t>
            </a:r>
            <a:r>
              <a:rPr lang="en-US" b="1" baseline="0"/>
              <a:t> 2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8.1050970027347985E-2"/>
                  <c:y val="-0.2460834062408865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'4C'!$H$19:$H$30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'4C'!$I$19:$I$30</c:f>
              <c:numCache>
                <c:formatCode>General</c:formatCode>
                <c:ptCount val="12"/>
                <c:pt idx="0">
                  <c:v>527</c:v>
                </c:pt>
                <c:pt idx="1">
                  <c:v>524</c:v>
                </c:pt>
                <c:pt idx="2">
                  <c:v>518</c:v>
                </c:pt>
                <c:pt idx="3">
                  <c:v>517</c:v>
                </c:pt>
                <c:pt idx="4">
                  <c:v>521</c:v>
                </c:pt>
                <c:pt idx="5">
                  <c:v>521</c:v>
                </c:pt>
                <c:pt idx="6">
                  <c:v>526</c:v>
                </c:pt>
                <c:pt idx="7">
                  <c:v>531</c:v>
                </c:pt>
                <c:pt idx="8">
                  <c:v>535</c:v>
                </c:pt>
                <c:pt idx="9">
                  <c:v>543</c:v>
                </c:pt>
                <c:pt idx="10">
                  <c:v>553</c:v>
                </c:pt>
                <c:pt idx="11">
                  <c:v>556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A03-4A33-83C8-15EBEEBBC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734528"/>
        <c:axId val="87744512"/>
      </c:scatterChart>
      <c:valAx>
        <c:axId val="87734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744512"/>
        <c:crosses val="autoZero"/>
        <c:crossBetween val="midCat"/>
      </c:valAx>
      <c:valAx>
        <c:axId val="87744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7345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</a:t>
            </a:r>
            <a:r>
              <a:rPr lang="en-US" b="1" baseline="0"/>
              <a:t> 3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8.2333021309399262E-2"/>
                  <c:y val="-0.2240457147580961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'4C'!$H$34:$H$45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'4C'!$I$34:$I$45</c:f>
              <c:numCache>
                <c:formatCode>General</c:formatCode>
                <c:ptCount val="12"/>
                <c:pt idx="0">
                  <c:v>515</c:v>
                </c:pt>
                <c:pt idx="1">
                  <c:v>517</c:v>
                </c:pt>
                <c:pt idx="2">
                  <c:v>522</c:v>
                </c:pt>
                <c:pt idx="3">
                  <c:v>523</c:v>
                </c:pt>
                <c:pt idx="4">
                  <c:v>525</c:v>
                </c:pt>
                <c:pt idx="5">
                  <c:v>527</c:v>
                </c:pt>
                <c:pt idx="6">
                  <c:v>520</c:v>
                </c:pt>
                <c:pt idx="7">
                  <c:v>524</c:v>
                </c:pt>
                <c:pt idx="8">
                  <c:v>526</c:v>
                </c:pt>
                <c:pt idx="9">
                  <c:v>531</c:v>
                </c:pt>
                <c:pt idx="10">
                  <c:v>534</c:v>
                </c:pt>
                <c:pt idx="11">
                  <c:v>523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49F-4491-BB7E-E300AC5C6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655360"/>
        <c:axId val="88656896"/>
      </c:scatterChart>
      <c:valAx>
        <c:axId val="88655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656896"/>
        <c:crosses val="autoZero"/>
        <c:crossBetween val="midCat"/>
      </c:valAx>
      <c:valAx>
        <c:axId val="8865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655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Measurement 2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'1C'!$I$18</c:f>
              <c:strCache>
                <c:ptCount val="1"/>
                <c:pt idx="0">
                  <c:v>CO2(ppm)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'1C'!$H$19:$H$30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'1C'!$I$19:$I$30</c:f>
              <c:numCache>
                <c:formatCode>General</c:formatCode>
                <c:ptCount val="12"/>
                <c:pt idx="0">
                  <c:v>497</c:v>
                </c:pt>
                <c:pt idx="1">
                  <c:v>498</c:v>
                </c:pt>
                <c:pt idx="2">
                  <c:v>500</c:v>
                </c:pt>
                <c:pt idx="3">
                  <c:v>505</c:v>
                </c:pt>
                <c:pt idx="4">
                  <c:v>503</c:v>
                </c:pt>
                <c:pt idx="5">
                  <c:v>511</c:v>
                </c:pt>
                <c:pt idx="6">
                  <c:v>519</c:v>
                </c:pt>
                <c:pt idx="7">
                  <c:v>522</c:v>
                </c:pt>
                <c:pt idx="8">
                  <c:v>530</c:v>
                </c:pt>
                <c:pt idx="9">
                  <c:v>541</c:v>
                </c:pt>
                <c:pt idx="10">
                  <c:v>533</c:v>
                </c:pt>
                <c:pt idx="11">
                  <c:v>526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1FD-49FF-8E21-B8687D988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796352"/>
        <c:axId val="85797888"/>
      </c:scatterChart>
      <c:valAx>
        <c:axId val="85796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797888"/>
        <c:crosses val="autoZero"/>
        <c:crossBetween val="midCat"/>
      </c:valAx>
      <c:valAx>
        <c:axId val="8579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7963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All Measurements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'4G'!$E$54</c:f>
              <c:strCache>
                <c:ptCount val="1"/>
                <c:pt idx="0">
                  <c:v>Temp(°C)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'4G'!$A$55:$A$120</c:f>
              <c:numCache>
                <c:formatCode>m/d/yyyy\ h:mm</c:formatCode>
                <c:ptCount val="66"/>
                <c:pt idx="0">
                  <c:v>43037.377870370372</c:v>
                </c:pt>
                <c:pt idx="1">
                  <c:v>43037.378217592595</c:v>
                </c:pt>
                <c:pt idx="2">
                  <c:v>43037.378564814811</c:v>
                </c:pt>
                <c:pt idx="3">
                  <c:v>43037.378912037035</c:v>
                </c:pt>
                <c:pt idx="4">
                  <c:v>43037.379259259258</c:v>
                </c:pt>
                <c:pt idx="5">
                  <c:v>43037.379606481481</c:v>
                </c:pt>
                <c:pt idx="6">
                  <c:v>43037.379953703705</c:v>
                </c:pt>
                <c:pt idx="7">
                  <c:v>43037.380300925928</c:v>
                </c:pt>
                <c:pt idx="8">
                  <c:v>43037.380648148152</c:v>
                </c:pt>
                <c:pt idx="9">
                  <c:v>43037.380995370368</c:v>
                </c:pt>
                <c:pt idx="10">
                  <c:v>43037.381342592591</c:v>
                </c:pt>
                <c:pt idx="11">
                  <c:v>43037.381689814814</c:v>
                </c:pt>
                <c:pt idx="12">
                  <c:v>43037.382037037038</c:v>
                </c:pt>
                <c:pt idx="13">
                  <c:v>43037.382384259261</c:v>
                </c:pt>
                <c:pt idx="14">
                  <c:v>43037.382731481484</c:v>
                </c:pt>
                <c:pt idx="15">
                  <c:v>43037.3830787037</c:v>
                </c:pt>
                <c:pt idx="16">
                  <c:v>43037.383425925924</c:v>
                </c:pt>
                <c:pt idx="17">
                  <c:v>43037.383773148147</c:v>
                </c:pt>
                <c:pt idx="18">
                  <c:v>43037.384120370371</c:v>
                </c:pt>
                <c:pt idx="19">
                  <c:v>43037.384467592594</c:v>
                </c:pt>
                <c:pt idx="20">
                  <c:v>43037.384814814817</c:v>
                </c:pt>
                <c:pt idx="21">
                  <c:v>43037.385162037041</c:v>
                </c:pt>
                <c:pt idx="22">
                  <c:v>43037.385509259257</c:v>
                </c:pt>
                <c:pt idx="23">
                  <c:v>43037.38585648148</c:v>
                </c:pt>
                <c:pt idx="24">
                  <c:v>43037.386203703703</c:v>
                </c:pt>
                <c:pt idx="25">
                  <c:v>43037.386550925927</c:v>
                </c:pt>
                <c:pt idx="26">
                  <c:v>43037.38689814815</c:v>
                </c:pt>
                <c:pt idx="27">
                  <c:v>43037.387245370373</c:v>
                </c:pt>
                <c:pt idx="28">
                  <c:v>43037.387592592589</c:v>
                </c:pt>
                <c:pt idx="29">
                  <c:v>43037.387939814813</c:v>
                </c:pt>
                <c:pt idx="30">
                  <c:v>43037.388287037036</c:v>
                </c:pt>
                <c:pt idx="31">
                  <c:v>43037.38863425926</c:v>
                </c:pt>
                <c:pt idx="32">
                  <c:v>43037.388981481483</c:v>
                </c:pt>
                <c:pt idx="33">
                  <c:v>43037.389328703706</c:v>
                </c:pt>
                <c:pt idx="34">
                  <c:v>43037.389675925922</c:v>
                </c:pt>
                <c:pt idx="35">
                  <c:v>43037.390023148146</c:v>
                </c:pt>
                <c:pt idx="36">
                  <c:v>43037.390370370369</c:v>
                </c:pt>
                <c:pt idx="37">
                  <c:v>43037.390717592592</c:v>
                </c:pt>
                <c:pt idx="38">
                  <c:v>43037.391064814816</c:v>
                </c:pt>
                <c:pt idx="39">
                  <c:v>43037.391412037039</c:v>
                </c:pt>
                <c:pt idx="40">
                  <c:v>43037.391759259262</c:v>
                </c:pt>
                <c:pt idx="41">
                  <c:v>43037.392106481479</c:v>
                </c:pt>
                <c:pt idx="42">
                  <c:v>43037.392453703702</c:v>
                </c:pt>
                <c:pt idx="43">
                  <c:v>43037.392800925925</c:v>
                </c:pt>
                <c:pt idx="44">
                  <c:v>43037.393148148149</c:v>
                </c:pt>
                <c:pt idx="45">
                  <c:v>43037.393495370372</c:v>
                </c:pt>
                <c:pt idx="46">
                  <c:v>43037.393842592595</c:v>
                </c:pt>
                <c:pt idx="47">
                  <c:v>43037.394189814811</c:v>
                </c:pt>
                <c:pt idx="48">
                  <c:v>43037.394537037035</c:v>
                </c:pt>
                <c:pt idx="49">
                  <c:v>43037.394884259258</c:v>
                </c:pt>
                <c:pt idx="50">
                  <c:v>43037.395231481481</c:v>
                </c:pt>
                <c:pt idx="51">
                  <c:v>43037.395578703705</c:v>
                </c:pt>
                <c:pt idx="52">
                  <c:v>43037.395925925928</c:v>
                </c:pt>
                <c:pt idx="53">
                  <c:v>43037.396273148152</c:v>
                </c:pt>
                <c:pt idx="54">
                  <c:v>43037.396620370368</c:v>
                </c:pt>
                <c:pt idx="55">
                  <c:v>43037.396967592591</c:v>
                </c:pt>
                <c:pt idx="56">
                  <c:v>43037.397314814814</c:v>
                </c:pt>
                <c:pt idx="57">
                  <c:v>43037.397662037038</c:v>
                </c:pt>
                <c:pt idx="58">
                  <c:v>43037.398009259261</c:v>
                </c:pt>
                <c:pt idx="59">
                  <c:v>43037.398356481484</c:v>
                </c:pt>
                <c:pt idx="60">
                  <c:v>43037.3987037037</c:v>
                </c:pt>
                <c:pt idx="61">
                  <c:v>43037.399050925924</c:v>
                </c:pt>
                <c:pt idx="62">
                  <c:v>43037.399398148147</c:v>
                </c:pt>
                <c:pt idx="63">
                  <c:v>43037.399745370371</c:v>
                </c:pt>
                <c:pt idx="64">
                  <c:v>43037.400092592594</c:v>
                </c:pt>
                <c:pt idx="65">
                  <c:v>43037.400439814817</c:v>
                </c:pt>
              </c:numCache>
            </c:numRef>
          </c:xVal>
          <c:yVal>
            <c:numRef>
              <c:f>'4G'!$E$55:$E$120</c:f>
              <c:numCache>
                <c:formatCode>General</c:formatCode>
                <c:ptCount val="66"/>
                <c:pt idx="0">
                  <c:v>22.96</c:v>
                </c:pt>
                <c:pt idx="1">
                  <c:v>22.92</c:v>
                </c:pt>
                <c:pt idx="2">
                  <c:v>22.22</c:v>
                </c:pt>
                <c:pt idx="3">
                  <c:v>21.28</c:v>
                </c:pt>
                <c:pt idx="4">
                  <c:v>20.92</c:v>
                </c:pt>
                <c:pt idx="5">
                  <c:v>21</c:v>
                </c:pt>
                <c:pt idx="6">
                  <c:v>20.04</c:v>
                </c:pt>
                <c:pt idx="7">
                  <c:v>19.16</c:v>
                </c:pt>
                <c:pt idx="8">
                  <c:v>18.48</c:v>
                </c:pt>
                <c:pt idx="9">
                  <c:v>17.87</c:v>
                </c:pt>
                <c:pt idx="10">
                  <c:v>17.32</c:v>
                </c:pt>
                <c:pt idx="11">
                  <c:v>16.84</c:v>
                </c:pt>
                <c:pt idx="12">
                  <c:v>16.39</c:v>
                </c:pt>
                <c:pt idx="13">
                  <c:v>15.98</c:v>
                </c:pt>
                <c:pt idx="14">
                  <c:v>15.61</c:v>
                </c:pt>
                <c:pt idx="15">
                  <c:v>15.27</c:v>
                </c:pt>
                <c:pt idx="16">
                  <c:v>14.96</c:v>
                </c:pt>
                <c:pt idx="17">
                  <c:v>15.24</c:v>
                </c:pt>
                <c:pt idx="18">
                  <c:v>14.73</c:v>
                </c:pt>
                <c:pt idx="19">
                  <c:v>14.22</c:v>
                </c:pt>
                <c:pt idx="20">
                  <c:v>13.74</c:v>
                </c:pt>
                <c:pt idx="21">
                  <c:v>13.32</c:v>
                </c:pt>
                <c:pt idx="22">
                  <c:v>12.89</c:v>
                </c:pt>
                <c:pt idx="23">
                  <c:v>12.68</c:v>
                </c:pt>
                <c:pt idx="24">
                  <c:v>12.25</c:v>
                </c:pt>
                <c:pt idx="25">
                  <c:v>11.9</c:v>
                </c:pt>
                <c:pt idx="26">
                  <c:v>11.65</c:v>
                </c:pt>
                <c:pt idx="27">
                  <c:v>11.44</c:v>
                </c:pt>
                <c:pt idx="28">
                  <c:v>11.27</c:v>
                </c:pt>
                <c:pt idx="29">
                  <c:v>11.14</c:v>
                </c:pt>
                <c:pt idx="30">
                  <c:v>11</c:v>
                </c:pt>
                <c:pt idx="31">
                  <c:v>10.92</c:v>
                </c:pt>
                <c:pt idx="32">
                  <c:v>10.82</c:v>
                </c:pt>
                <c:pt idx="33">
                  <c:v>10.76</c:v>
                </c:pt>
                <c:pt idx="34">
                  <c:v>10.99</c:v>
                </c:pt>
                <c:pt idx="35">
                  <c:v>12.15</c:v>
                </c:pt>
                <c:pt idx="36">
                  <c:v>12</c:v>
                </c:pt>
                <c:pt idx="37">
                  <c:v>11.89</c:v>
                </c:pt>
                <c:pt idx="38">
                  <c:v>11.66</c:v>
                </c:pt>
                <c:pt idx="39">
                  <c:v>11.33</c:v>
                </c:pt>
                <c:pt idx="40">
                  <c:v>11.12</c:v>
                </c:pt>
                <c:pt idx="41">
                  <c:v>10.87</c:v>
                </c:pt>
                <c:pt idx="42">
                  <c:v>10.52</c:v>
                </c:pt>
                <c:pt idx="43">
                  <c:v>10.27</c:v>
                </c:pt>
                <c:pt idx="44">
                  <c:v>10.08</c:v>
                </c:pt>
                <c:pt idx="45">
                  <c:v>9.93</c:v>
                </c:pt>
                <c:pt idx="46">
                  <c:v>9.83</c:v>
                </c:pt>
                <c:pt idx="47">
                  <c:v>9.76</c:v>
                </c:pt>
                <c:pt idx="48">
                  <c:v>9.6999999999999993</c:v>
                </c:pt>
                <c:pt idx="49">
                  <c:v>9.65</c:v>
                </c:pt>
                <c:pt idx="50">
                  <c:v>9.6199999999999992</c:v>
                </c:pt>
                <c:pt idx="51">
                  <c:v>9.58</c:v>
                </c:pt>
                <c:pt idx="52">
                  <c:v>9.76</c:v>
                </c:pt>
                <c:pt idx="53">
                  <c:v>10.77</c:v>
                </c:pt>
                <c:pt idx="54">
                  <c:v>10.48</c:v>
                </c:pt>
                <c:pt idx="55">
                  <c:v>10.28</c:v>
                </c:pt>
                <c:pt idx="56">
                  <c:v>10.18</c:v>
                </c:pt>
                <c:pt idx="57">
                  <c:v>10.039999999999999</c:v>
                </c:pt>
                <c:pt idx="58">
                  <c:v>9.92</c:v>
                </c:pt>
                <c:pt idx="59">
                  <c:v>9.86</c:v>
                </c:pt>
                <c:pt idx="60">
                  <c:v>9.81</c:v>
                </c:pt>
                <c:pt idx="61">
                  <c:v>9.74</c:v>
                </c:pt>
                <c:pt idx="62">
                  <c:v>9.68</c:v>
                </c:pt>
                <c:pt idx="63">
                  <c:v>9.64</c:v>
                </c:pt>
                <c:pt idx="64">
                  <c:v>9.58</c:v>
                </c:pt>
                <c:pt idx="65">
                  <c:v>9.5399999999999991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48-4DB8-B445-6790DF4E3254}"/>
            </c:ext>
          </c:extLst>
        </c:ser>
        <c:ser>
          <c:idx val="2"/>
          <c:order val="2"/>
          <c:tx>
            <c:strRef>
              <c:f>'4G'!$F$54</c:f>
              <c:strCache>
                <c:ptCount val="1"/>
                <c:pt idx="0">
                  <c:v>RH(%)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'4G'!$A$55:$A$120</c:f>
              <c:numCache>
                <c:formatCode>m/d/yyyy\ h:mm</c:formatCode>
                <c:ptCount val="66"/>
                <c:pt idx="0">
                  <c:v>43037.377870370372</c:v>
                </c:pt>
                <c:pt idx="1">
                  <c:v>43037.378217592595</c:v>
                </c:pt>
                <c:pt idx="2">
                  <c:v>43037.378564814811</c:v>
                </c:pt>
                <c:pt idx="3">
                  <c:v>43037.378912037035</c:v>
                </c:pt>
                <c:pt idx="4">
                  <c:v>43037.379259259258</c:v>
                </c:pt>
                <c:pt idx="5">
                  <c:v>43037.379606481481</c:v>
                </c:pt>
                <c:pt idx="6">
                  <c:v>43037.379953703705</c:v>
                </c:pt>
                <c:pt idx="7">
                  <c:v>43037.380300925928</c:v>
                </c:pt>
                <c:pt idx="8">
                  <c:v>43037.380648148152</c:v>
                </c:pt>
                <c:pt idx="9">
                  <c:v>43037.380995370368</c:v>
                </c:pt>
                <c:pt idx="10">
                  <c:v>43037.381342592591</c:v>
                </c:pt>
                <c:pt idx="11">
                  <c:v>43037.381689814814</c:v>
                </c:pt>
                <c:pt idx="12">
                  <c:v>43037.382037037038</c:v>
                </c:pt>
                <c:pt idx="13">
                  <c:v>43037.382384259261</c:v>
                </c:pt>
                <c:pt idx="14">
                  <c:v>43037.382731481484</c:v>
                </c:pt>
                <c:pt idx="15">
                  <c:v>43037.3830787037</c:v>
                </c:pt>
                <c:pt idx="16">
                  <c:v>43037.383425925924</c:v>
                </c:pt>
                <c:pt idx="17">
                  <c:v>43037.383773148147</c:v>
                </c:pt>
                <c:pt idx="18">
                  <c:v>43037.384120370371</c:v>
                </c:pt>
                <c:pt idx="19">
                  <c:v>43037.384467592594</c:v>
                </c:pt>
                <c:pt idx="20">
                  <c:v>43037.384814814817</c:v>
                </c:pt>
                <c:pt idx="21">
                  <c:v>43037.385162037041</c:v>
                </c:pt>
                <c:pt idx="22">
                  <c:v>43037.385509259257</c:v>
                </c:pt>
                <c:pt idx="23">
                  <c:v>43037.38585648148</c:v>
                </c:pt>
                <c:pt idx="24">
                  <c:v>43037.386203703703</c:v>
                </c:pt>
                <c:pt idx="25">
                  <c:v>43037.386550925927</c:v>
                </c:pt>
                <c:pt idx="26">
                  <c:v>43037.38689814815</c:v>
                </c:pt>
                <c:pt idx="27">
                  <c:v>43037.387245370373</c:v>
                </c:pt>
                <c:pt idx="28">
                  <c:v>43037.387592592589</c:v>
                </c:pt>
                <c:pt idx="29">
                  <c:v>43037.387939814813</c:v>
                </c:pt>
                <c:pt idx="30">
                  <c:v>43037.388287037036</c:v>
                </c:pt>
                <c:pt idx="31">
                  <c:v>43037.38863425926</c:v>
                </c:pt>
                <c:pt idx="32">
                  <c:v>43037.388981481483</c:v>
                </c:pt>
                <c:pt idx="33">
                  <c:v>43037.389328703706</c:v>
                </c:pt>
                <c:pt idx="34">
                  <c:v>43037.389675925922</c:v>
                </c:pt>
                <c:pt idx="35">
                  <c:v>43037.390023148146</c:v>
                </c:pt>
                <c:pt idx="36">
                  <c:v>43037.390370370369</c:v>
                </c:pt>
                <c:pt idx="37">
                  <c:v>43037.390717592592</c:v>
                </c:pt>
                <c:pt idx="38">
                  <c:v>43037.391064814816</c:v>
                </c:pt>
                <c:pt idx="39">
                  <c:v>43037.391412037039</c:v>
                </c:pt>
                <c:pt idx="40">
                  <c:v>43037.391759259262</c:v>
                </c:pt>
                <c:pt idx="41">
                  <c:v>43037.392106481479</c:v>
                </c:pt>
                <c:pt idx="42">
                  <c:v>43037.392453703702</c:v>
                </c:pt>
                <c:pt idx="43">
                  <c:v>43037.392800925925</c:v>
                </c:pt>
                <c:pt idx="44">
                  <c:v>43037.393148148149</c:v>
                </c:pt>
                <c:pt idx="45">
                  <c:v>43037.393495370372</c:v>
                </c:pt>
                <c:pt idx="46">
                  <c:v>43037.393842592595</c:v>
                </c:pt>
                <c:pt idx="47">
                  <c:v>43037.394189814811</c:v>
                </c:pt>
                <c:pt idx="48">
                  <c:v>43037.394537037035</c:v>
                </c:pt>
                <c:pt idx="49">
                  <c:v>43037.394884259258</c:v>
                </c:pt>
                <c:pt idx="50">
                  <c:v>43037.395231481481</c:v>
                </c:pt>
                <c:pt idx="51">
                  <c:v>43037.395578703705</c:v>
                </c:pt>
                <c:pt idx="52">
                  <c:v>43037.395925925928</c:v>
                </c:pt>
                <c:pt idx="53">
                  <c:v>43037.396273148152</c:v>
                </c:pt>
                <c:pt idx="54">
                  <c:v>43037.396620370368</c:v>
                </c:pt>
                <c:pt idx="55">
                  <c:v>43037.396967592591</c:v>
                </c:pt>
                <c:pt idx="56">
                  <c:v>43037.397314814814</c:v>
                </c:pt>
                <c:pt idx="57">
                  <c:v>43037.397662037038</c:v>
                </c:pt>
                <c:pt idx="58">
                  <c:v>43037.398009259261</c:v>
                </c:pt>
                <c:pt idx="59">
                  <c:v>43037.398356481484</c:v>
                </c:pt>
                <c:pt idx="60">
                  <c:v>43037.3987037037</c:v>
                </c:pt>
                <c:pt idx="61">
                  <c:v>43037.399050925924</c:v>
                </c:pt>
                <c:pt idx="62">
                  <c:v>43037.399398148147</c:v>
                </c:pt>
                <c:pt idx="63">
                  <c:v>43037.399745370371</c:v>
                </c:pt>
                <c:pt idx="64">
                  <c:v>43037.400092592594</c:v>
                </c:pt>
                <c:pt idx="65">
                  <c:v>43037.400439814817</c:v>
                </c:pt>
              </c:numCache>
            </c:numRef>
          </c:xVal>
          <c:yVal>
            <c:numRef>
              <c:f>'4G'!$F$55:$F$120</c:f>
              <c:numCache>
                <c:formatCode>General</c:formatCode>
                <c:ptCount val="66"/>
                <c:pt idx="0">
                  <c:v>65.930000000000007</c:v>
                </c:pt>
                <c:pt idx="1">
                  <c:v>63.39</c:v>
                </c:pt>
                <c:pt idx="2">
                  <c:v>60.48</c:v>
                </c:pt>
                <c:pt idx="3">
                  <c:v>58.15</c:v>
                </c:pt>
                <c:pt idx="4">
                  <c:v>54.16</c:v>
                </c:pt>
                <c:pt idx="5">
                  <c:v>52.25</c:v>
                </c:pt>
                <c:pt idx="6">
                  <c:v>51.87</c:v>
                </c:pt>
                <c:pt idx="7">
                  <c:v>53.57</c:v>
                </c:pt>
                <c:pt idx="8">
                  <c:v>55.39</c:v>
                </c:pt>
                <c:pt idx="9">
                  <c:v>57.02</c:v>
                </c:pt>
                <c:pt idx="10">
                  <c:v>58.62</c:v>
                </c:pt>
                <c:pt idx="11">
                  <c:v>60.08</c:v>
                </c:pt>
                <c:pt idx="12">
                  <c:v>61.43</c:v>
                </c:pt>
                <c:pt idx="13">
                  <c:v>62.68</c:v>
                </c:pt>
                <c:pt idx="14">
                  <c:v>63.85</c:v>
                </c:pt>
                <c:pt idx="15">
                  <c:v>64.92</c:v>
                </c:pt>
                <c:pt idx="16">
                  <c:v>65.930000000000007</c:v>
                </c:pt>
                <c:pt idx="17">
                  <c:v>66.2</c:v>
                </c:pt>
                <c:pt idx="18">
                  <c:v>66.42</c:v>
                </c:pt>
                <c:pt idx="19">
                  <c:v>65.989999999999995</c:v>
                </c:pt>
                <c:pt idx="20">
                  <c:v>64.58</c:v>
                </c:pt>
                <c:pt idx="21">
                  <c:v>63.82</c:v>
                </c:pt>
                <c:pt idx="22">
                  <c:v>63.45</c:v>
                </c:pt>
                <c:pt idx="23">
                  <c:v>62.16</c:v>
                </c:pt>
                <c:pt idx="24">
                  <c:v>62.22</c:v>
                </c:pt>
                <c:pt idx="25">
                  <c:v>63.05</c:v>
                </c:pt>
                <c:pt idx="26">
                  <c:v>64.09</c:v>
                </c:pt>
                <c:pt idx="27">
                  <c:v>65.16</c:v>
                </c:pt>
                <c:pt idx="28">
                  <c:v>66.14</c:v>
                </c:pt>
                <c:pt idx="29">
                  <c:v>67.069999999999993</c:v>
                </c:pt>
                <c:pt idx="30">
                  <c:v>67.930000000000007</c:v>
                </c:pt>
                <c:pt idx="31">
                  <c:v>68.739999999999995</c:v>
                </c:pt>
                <c:pt idx="32">
                  <c:v>69.510000000000005</c:v>
                </c:pt>
                <c:pt idx="33">
                  <c:v>70.28</c:v>
                </c:pt>
                <c:pt idx="34">
                  <c:v>70.88</c:v>
                </c:pt>
                <c:pt idx="35">
                  <c:v>69.36</c:v>
                </c:pt>
                <c:pt idx="36">
                  <c:v>67.84</c:v>
                </c:pt>
                <c:pt idx="37">
                  <c:v>66.739999999999995</c:v>
                </c:pt>
                <c:pt idx="38">
                  <c:v>65.34</c:v>
                </c:pt>
                <c:pt idx="39">
                  <c:v>64.459999999999994</c:v>
                </c:pt>
                <c:pt idx="40">
                  <c:v>64</c:v>
                </c:pt>
                <c:pt idx="41">
                  <c:v>62.81</c:v>
                </c:pt>
                <c:pt idx="42">
                  <c:v>63.08</c:v>
                </c:pt>
                <c:pt idx="43">
                  <c:v>63.91</c:v>
                </c:pt>
                <c:pt idx="44">
                  <c:v>64.86</c:v>
                </c:pt>
                <c:pt idx="45">
                  <c:v>65.8</c:v>
                </c:pt>
                <c:pt idx="46">
                  <c:v>66.709999999999994</c:v>
                </c:pt>
                <c:pt idx="47">
                  <c:v>67.55</c:v>
                </c:pt>
                <c:pt idx="48">
                  <c:v>68.38</c:v>
                </c:pt>
                <c:pt idx="49">
                  <c:v>69.209999999999994</c:v>
                </c:pt>
                <c:pt idx="50">
                  <c:v>69.989999999999995</c:v>
                </c:pt>
                <c:pt idx="51">
                  <c:v>70.760000000000005</c:v>
                </c:pt>
                <c:pt idx="52">
                  <c:v>71.5</c:v>
                </c:pt>
                <c:pt idx="53">
                  <c:v>70.97</c:v>
                </c:pt>
                <c:pt idx="54">
                  <c:v>71.36</c:v>
                </c:pt>
                <c:pt idx="55">
                  <c:v>71.92</c:v>
                </c:pt>
                <c:pt idx="56">
                  <c:v>72.31</c:v>
                </c:pt>
                <c:pt idx="57">
                  <c:v>72.7</c:v>
                </c:pt>
                <c:pt idx="58">
                  <c:v>72.989999999999995</c:v>
                </c:pt>
                <c:pt idx="59">
                  <c:v>73.260000000000005</c:v>
                </c:pt>
                <c:pt idx="60">
                  <c:v>73.47</c:v>
                </c:pt>
                <c:pt idx="61">
                  <c:v>73.650000000000006</c:v>
                </c:pt>
                <c:pt idx="62">
                  <c:v>73.8</c:v>
                </c:pt>
                <c:pt idx="63">
                  <c:v>73.89</c:v>
                </c:pt>
                <c:pt idx="64">
                  <c:v>73.98</c:v>
                </c:pt>
                <c:pt idx="65">
                  <c:v>74.040000000000006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48-4DB8-B445-6790DF4E3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705664"/>
        <c:axId val="88720128"/>
      </c:scatterChart>
      <c:scatterChart>
        <c:scatterStyle val="lineMarker"/>
        <c:varyColors val="0"/>
        <c:ser>
          <c:idx val="0"/>
          <c:order val="0"/>
          <c:tx>
            <c:strRef>
              <c:f>'4G'!$D$54</c:f>
              <c:strCache>
                <c:ptCount val="1"/>
                <c:pt idx="0">
                  <c:v>CO2(ppm)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'4G'!$A$55:$A$120</c:f>
              <c:numCache>
                <c:formatCode>m/d/yyyy\ h:mm</c:formatCode>
                <c:ptCount val="66"/>
                <c:pt idx="0">
                  <c:v>43037.377870370372</c:v>
                </c:pt>
                <c:pt idx="1">
                  <c:v>43037.378217592595</c:v>
                </c:pt>
                <c:pt idx="2">
                  <c:v>43037.378564814811</c:v>
                </c:pt>
                <c:pt idx="3">
                  <c:v>43037.378912037035</c:v>
                </c:pt>
                <c:pt idx="4">
                  <c:v>43037.379259259258</c:v>
                </c:pt>
                <c:pt idx="5">
                  <c:v>43037.379606481481</c:v>
                </c:pt>
                <c:pt idx="6">
                  <c:v>43037.379953703705</c:v>
                </c:pt>
                <c:pt idx="7">
                  <c:v>43037.380300925928</c:v>
                </c:pt>
                <c:pt idx="8">
                  <c:v>43037.380648148152</c:v>
                </c:pt>
                <c:pt idx="9">
                  <c:v>43037.380995370368</c:v>
                </c:pt>
                <c:pt idx="10">
                  <c:v>43037.381342592591</c:v>
                </c:pt>
                <c:pt idx="11">
                  <c:v>43037.381689814814</c:v>
                </c:pt>
                <c:pt idx="12">
                  <c:v>43037.382037037038</c:v>
                </c:pt>
                <c:pt idx="13">
                  <c:v>43037.382384259261</c:v>
                </c:pt>
                <c:pt idx="14">
                  <c:v>43037.382731481484</c:v>
                </c:pt>
                <c:pt idx="15">
                  <c:v>43037.3830787037</c:v>
                </c:pt>
                <c:pt idx="16">
                  <c:v>43037.383425925924</c:v>
                </c:pt>
                <c:pt idx="17">
                  <c:v>43037.383773148147</c:v>
                </c:pt>
                <c:pt idx="18">
                  <c:v>43037.384120370371</c:v>
                </c:pt>
                <c:pt idx="19">
                  <c:v>43037.384467592594</c:v>
                </c:pt>
                <c:pt idx="20">
                  <c:v>43037.384814814817</c:v>
                </c:pt>
                <c:pt idx="21">
                  <c:v>43037.385162037041</c:v>
                </c:pt>
                <c:pt idx="22">
                  <c:v>43037.385509259257</c:v>
                </c:pt>
                <c:pt idx="23">
                  <c:v>43037.38585648148</c:v>
                </c:pt>
                <c:pt idx="24">
                  <c:v>43037.386203703703</c:v>
                </c:pt>
                <c:pt idx="25">
                  <c:v>43037.386550925927</c:v>
                </c:pt>
                <c:pt idx="26">
                  <c:v>43037.38689814815</c:v>
                </c:pt>
                <c:pt idx="27">
                  <c:v>43037.387245370373</c:v>
                </c:pt>
                <c:pt idx="28">
                  <c:v>43037.387592592589</c:v>
                </c:pt>
                <c:pt idx="29">
                  <c:v>43037.387939814813</c:v>
                </c:pt>
                <c:pt idx="30">
                  <c:v>43037.388287037036</c:v>
                </c:pt>
                <c:pt idx="31">
                  <c:v>43037.38863425926</c:v>
                </c:pt>
                <c:pt idx="32">
                  <c:v>43037.388981481483</c:v>
                </c:pt>
                <c:pt idx="33">
                  <c:v>43037.389328703706</c:v>
                </c:pt>
                <c:pt idx="34">
                  <c:v>43037.389675925922</c:v>
                </c:pt>
                <c:pt idx="35">
                  <c:v>43037.390023148146</c:v>
                </c:pt>
                <c:pt idx="36">
                  <c:v>43037.390370370369</c:v>
                </c:pt>
                <c:pt idx="37">
                  <c:v>43037.390717592592</c:v>
                </c:pt>
                <c:pt idx="38">
                  <c:v>43037.391064814816</c:v>
                </c:pt>
                <c:pt idx="39">
                  <c:v>43037.391412037039</c:v>
                </c:pt>
                <c:pt idx="40">
                  <c:v>43037.391759259262</c:v>
                </c:pt>
                <c:pt idx="41">
                  <c:v>43037.392106481479</c:v>
                </c:pt>
                <c:pt idx="42">
                  <c:v>43037.392453703702</c:v>
                </c:pt>
                <c:pt idx="43">
                  <c:v>43037.392800925925</c:v>
                </c:pt>
                <c:pt idx="44">
                  <c:v>43037.393148148149</c:v>
                </c:pt>
                <c:pt idx="45">
                  <c:v>43037.393495370372</c:v>
                </c:pt>
                <c:pt idx="46">
                  <c:v>43037.393842592595</c:v>
                </c:pt>
                <c:pt idx="47">
                  <c:v>43037.394189814811</c:v>
                </c:pt>
                <c:pt idx="48">
                  <c:v>43037.394537037035</c:v>
                </c:pt>
                <c:pt idx="49">
                  <c:v>43037.394884259258</c:v>
                </c:pt>
                <c:pt idx="50">
                  <c:v>43037.395231481481</c:v>
                </c:pt>
                <c:pt idx="51">
                  <c:v>43037.395578703705</c:v>
                </c:pt>
                <c:pt idx="52">
                  <c:v>43037.395925925928</c:v>
                </c:pt>
                <c:pt idx="53">
                  <c:v>43037.396273148152</c:v>
                </c:pt>
                <c:pt idx="54">
                  <c:v>43037.396620370368</c:v>
                </c:pt>
                <c:pt idx="55">
                  <c:v>43037.396967592591</c:v>
                </c:pt>
                <c:pt idx="56">
                  <c:v>43037.397314814814</c:v>
                </c:pt>
                <c:pt idx="57">
                  <c:v>43037.397662037038</c:v>
                </c:pt>
                <c:pt idx="58">
                  <c:v>43037.398009259261</c:v>
                </c:pt>
                <c:pt idx="59">
                  <c:v>43037.398356481484</c:v>
                </c:pt>
                <c:pt idx="60">
                  <c:v>43037.3987037037</c:v>
                </c:pt>
                <c:pt idx="61">
                  <c:v>43037.399050925924</c:v>
                </c:pt>
                <c:pt idx="62">
                  <c:v>43037.399398148147</c:v>
                </c:pt>
                <c:pt idx="63">
                  <c:v>43037.399745370371</c:v>
                </c:pt>
                <c:pt idx="64">
                  <c:v>43037.400092592594</c:v>
                </c:pt>
                <c:pt idx="65">
                  <c:v>43037.400439814817</c:v>
                </c:pt>
              </c:numCache>
            </c:numRef>
          </c:xVal>
          <c:yVal>
            <c:numRef>
              <c:f>'4G'!$D$55:$D$120</c:f>
              <c:numCache>
                <c:formatCode>General</c:formatCode>
                <c:ptCount val="66"/>
                <c:pt idx="0">
                  <c:v>681</c:v>
                </c:pt>
                <c:pt idx="1">
                  <c:v>635</c:v>
                </c:pt>
                <c:pt idx="2">
                  <c:v>624</c:v>
                </c:pt>
                <c:pt idx="3">
                  <c:v>585</c:v>
                </c:pt>
                <c:pt idx="4">
                  <c:v>570</c:v>
                </c:pt>
                <c:pt idx="5">
                  <c:v>550</c:v>
                </c:pt>
                <c:pt idx="6">
                  <c:v>541</c:v>
                </c:pt>
                <c:pt idx="7">
                  <c:v>539</c:v>
                </c:pt>
                <c:pt idx="8">
                  <c:v>541</c:v>
                </c:pt>
                <c:pt idx="9">
                  <c:v>543</c:v>
                </c:pt>
                <c:pt idx="10">
                  <c:v>554</c:v>
                </c:pt>
                <c:pt idx="11">
                  <c:v>560</c:v>
                </c:pt>
                <c:pt idx="12">
                  <c:v>568</c:v>
                </c:pt>
                <c:pt idx="13">
                  <c:v>573</c:v>
                </c:pt>
                <c:pt idx="14">
                  <c:v>584</c:v>
                </c:pt>
                <c:pt idx="15">
                  <c:v>593</c:v>
                </c:pt>
                <c:pt idx="16">
                  <c:v>612</c:v>
                </c:pt>
                <c:pt idx="17">
                  <c:v>602</c:v>
                </c:pt>
                <c:pt idx="18">
                  <c:v>585</c:v>
                </c:pt>
                <c:pt idx="19">
                  <c:v>562</c:v>
                </c:pt>
                <c:pt idx="20">
                  <c:v>556</c:v>
                </c:pt>
                <c:pt idx="21">
                  <c:v>549</c:v>
                </c:pt>
                <c:pt idx="22">
                  <c:v>544</c:v>
                </c:pt>
                <c:pt idx="23">
                  <c:v>533</c:v>
                </c:pt>
                <c:pt idx="24">
                  <c:v>536</c:v>
                </c:pt>
                <c:pt idx="25">
                  <c:v>540</c:v>
                </c:pt>
                <c:pt idx="26">
                  <c:v>548</c:v>
                </c:pt>
                <c:pt idx="27">
                  <c:v>547</c:v>
                </c:pt>
                <c:pt idx="28">
                  <c:v>556</c:v>
                </c:pt>
                <c:pt idx="29">
                  <c:v>561</c:v>
                </c:pt>
                <c:pt idx="30">
                  <c:v>566</c:v>
                </c:pt>
                <c:pt idx="31">
                  <c:v>575</c:v>
                </c:pt>
                <c:pt idx="32">
                  <c:v>579</c:v>
                </c:pt>
                <c:pt idx="33">
                  <c:v>591</c:v>
                </c:pt>
                <c:pt idx="34">
                  <c:v>579</c:v>
                </c:pt>
                <c:pt idx="35">
                  <c:v>562</c:v>
                </c:pt>
                <c:pt idx="36">
                  <c:v>566</c:v>
                </c:pt>
                <c:pt idx="37">
                  <c:v>555</c:v>
                </c:pt>
                <c:pt idx="38">
                  <c:v>543</c:v>
                </c:pt>
                <c:pt idx="39">
                  <c:v>543</c:v>
                </c:pt>
                <c:pt idx="40">
                  <c:v>544</c:v>
                </c:pt>
                <c:pt idx="41">
                  <c:v>533</c:v>
                </c:pt>
                <c:pt idx="42">
                  <c:v>537</c:v>
                </c:pt>
                <c:pt idx="43">
                  <c:v>545</c:v>
                </c:pt>
                <c:pt idx="44">
                  <c:v>543</c:v>
                </c:pt>
                <c:pt idx="45">
                  <c:v>548</c:v>
                </c:pt>
                <c:pt idx="46">
                  <c:v>560</c:v>
                </c:pt>
                <c:pt idx="47">
                  <c:v>561</c:v>
                </c:pt>
                <c:pt idx="48">
                  <c:v>564</c:v>
                </c:pt>
                <c:pt idx="49">
                  <c:v>568</c:v>
                </c:pt>
                <c:pt idx="50">
                  <c:v>571</c:v>
                </c:pt>
                <c:pt idx="51">
                  <c:v>576</c:v>
                </c:pt>
                <c:pt idx="52">
                  <c:v>598</c:v>
                </c:pt>
                <c:pt idx="53">
                  <c:v>580</c:v>
                </c:pt>
                <c:pt idx="54">
                  <c:v>571</c:v>
                </c:pt>
                <c:pt idx="55">
                  <c:v>573</c:v>
                </c:pt>
                <c:pt idx="56">
                  <c:v>576</c:v>
                </c:pt>
                <c:pt idx="57">
                  <c:v>580</c:v>
                </c:pt>
                <c:pt idx="58">
                  <c:v>577</c:v>
                </c:pt>
                <c:pt idx="59">
                  <c:v>574</c:v>
                </c:pt>
                <c:pt idx="60">
                  <c:v>568</c:v>
                </c:pt>
                <c:pt idx="61">
                  <c:v>565</c:v>
                </c:pt>
                <c:pt idx="62">
                  <c:v>566</c:v>
                </c:pt>
                <c:pt idx="63">
                  <c:v>553</c:v>
                </c:pt>
                <c:pt idx="64">
                  <c:v>554</c:v>
                </c:pt>
                <c:pt idx="65">
                  <c:v>555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248-4DB8-B445-6790DF4E3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723456"/>
        <c:axId val="88721664"/>
      </c:scatterChart>
      <c:valAx>
        <c:axId val="88705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720128"/>
        <c:crosses val="autoZero"/>
        <c:crossBetween val="midCat"/>
      </c:valAx>
      <c:valAx>
        <c:axId val="8872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705664"/>
        <c:crosses val="autoZero"/>
        <c:crossBetween val="midCat"/>
      </c:valAx>
      <c:valAx>
        <c:axId val="887216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723456"/>
        <c:crosses val="max"/>
        <c:crossBetween val="midCat"/>
      </c:valAx>
      <c:valAx>
        <c:axId val="88723456"/>
        <c:scaling>
          <c:orientation val="minMax"/>
        </c:scaling>
        <c:delete val="1"/>
        <c:axPos val="b"/>
        <c:numFmt formatCode="m/d/yyyy\ h:mm" sourceLinked="1"/>
        <c:majorTickMark val="out"/>
        <c:minorTickMark val="none"/>
        <c:tickLblPos val="nextTo"/>
        <c:crossAx val="887216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'4G'!$I$3</c:f>
              <c:strCache>
                <c:ptCount val="1"/>
                <c:pt idx="0">
                  <c:v>CO2(ppm)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7.8137217113595073E-2"/>
                  <c:y val="-0.2585222968722201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'4G'!$H$4:$H$15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'4G'!$I$4:$I$15</c:f>
              <c:numCache>
                <c:formatCode>General</c:formatCode>
                <c:ptCount val="12"/>
                <c:pt idx="0">
                  <c:v>541</c:v>
                </c:pt>
                <c:pt idx="1">
                  <c:v>543</c:v>
                </c:pt>
                <c:pt idx="2">
                  <c:v>554</c:v>
                </c:pt>
                <c:pt idx="3">
                  <c:v>560</c:v>
                </c:pt>
                <c:pt idx="4">
                  <c:v>568</c:v>
                </c:pt>
                <c:pt idx="5">
                  <c:v>573</c:v>
                </c:pt>
                <c:pt idx="6">
                  <c:v>584</c:v>
                </c:pt>
                <c:pt idx="7">
                  <c:v>593</c:v>
                </c:pt>
                <c:pt idx="8">
                  <c:v>612</c:v>
                </c:pt>
                <c:pt idx="9">
                  <c:v>602</c:v>
                </c:pt>
                <c:pt idx="10">
                  <c:v>585</c:v>
                </c:pt>
                <c:pt idx="11">
                  <c:v>562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44A-44A8-A6C9-F05A020DE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770432"/>
        <c:axId val="88771968"/>
      </c:scatterChart>
      <c:valAx>
        <c:axId val="88770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771968"/>
        <c:crosses val="autoZero"/>
        <c:crossBetween val="midCat"/>
      </c:valAx>
      <c:valAx>
        <c:axId val="8877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770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'4G'!$I$18</c:f>
              <c:strCache>
                <c:ptCount val="1"/>
                <c:pt idx="0">
                  <c:v>CO2(ppm)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6.0654699631077585E-2"/>
                  <c:y val="-0.189167395742198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'4G'!$H$19:$H$30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'4G'!$I$19:$I$30</c:f>
              <c:numCache>
                <c:formatCode>General</c:formatCode>
                <c:ptCount val="12"/>
                <c:pt idx="0">
                  <c:v>533</c:v>
                </c:pt>
                <c:pt idx="1">
                  <c:v>536</c:v>
                </c:pt>
                <c:pt idx="2">
                  <c:v>540</c:v>
                </c:pt>
                <c:pt idx="3">
                  <c:v>548</c:v>
                </c:pt>
                <c:pt idx="4">
                  <c:v>547</c:v>
                </c:pt>
                <c:pt idx="5">
                  <c:v>556</c:v>
                </c:pt>
                <c:pt idx="6">
                  <c:v>561</c:v>
                </c:pt>
                <c:pt idx="7">
                  <c:v>566</c:v>
                </c:pt>
                <c:pt idx="8">
                  <c:v>575</c:v>
                </c:pt>
                <c:pt idx="9">
                  <c:v>579</c:v>
                </c:pt>
                <c:pt idx="10">
                  <c:v>591</c:v>
                </c:pt>
                <c:pt idx="11">
                  <c:v>579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6B0-4CA1-9C4F-C6B1A8F84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307456"/>
        <c:axId val="94308992"/>
      </c:scatterChart>
      <c:valAx>
        <c:axId val="94307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308992"/>
        <c:crosses val="autoZero"/>
        <c:crossBetween val="midCat"/>
      </c:valAx>
      <c:valAx>
        <c:axId val="9430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3074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 3</a:t>
            </a:r>
          </a:p>
        </c:rich>
      </c:tx>
      <c:layout>
        <c:manualLayout>
          <c:xMode val="edge"/>
          <c:yMode val="edge"/>
          <c:x val="0.41098600174978123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'4G'!$I$33</c:f>
              <c:strCache>
                <c:ptCount val="1"/>
                <c:pt idx="0">
                  <c:v>CO2(ppm)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7.2309711286089234E-2"/>
                  <c:y val="-0.274905494063429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'4G'!$H$34:$H$45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'4G'!$I$34:$I$45</c:f>
              <c:numCache>
                <c:formatCode>General</c:formatCode>
                <c:ptCount val="12"/>
                <c:pt idx="0">
                  <c:v>537</c:v>
                </c:pt>
                <c:pt idx="1">
                  <c:v>545</c:v>
                </c:pt>
                <c:pt idx="2">
                  <c:v>543</c:v>
                </c:pt>
                <c:pt idx="3">
                  <c:v>548</c:v>
                </c:pt>
                <c:pt idx="4">
                  <c:v>560</c:v>
                </c:pt>
                <c:pt idx="5">
                  <c:v>561</c:v>
                </c:pt>
                <c:pt idx="6">
                  <c:v>564</c:v>
                </c:pt>
                <c:pt idx="7">
                  <c:v>568</c:v>
                </c:pt>
                <c:pt idx="8">
                  <c:v>571</c:v>
                </c:pt>
                <c:pt idx="9">
                  <c:v>576</c:v>
                </c:pt>
                <c:pt idx="10">
                  <c:v>598</c:v>
                </c:pt>
                <c:pt idx="11">
                  <c:v>580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D94-4958-8CD9-52BF5D567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355840"/>
        <c:axId val="94357376"/>
      </c:scatterChart>
      <c:valAx>
        <c:axId val="943558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357376"/>
        <c:crosses val="autoZero"/>
        <c:crossBetween val="midCat"/>
      </c:valAx>
      <c:valAx>
        <c:axId val="94357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3558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6.8682203623148502E-2"/>
                  <c:y val="-0.7291611410415803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'5C'!$H$4:$H$15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'5C'!$I$4:$I$15</c:f>
              <c:numCache>
                <c:formatCode>General</c:formatCode>
                <c:ptCount val="12"/>
                <c:pt idx="0">
                  <c:v>475</c:v>
                </c:pt>
                <c:pt idx="1">
                  <c:v>474</c:v>
                </c:pt>
                <c:pt idx="2">
                  <c:v>468</c:v>
                </c:pt>
                <c:pt idx="3">
                  <c:v>463</c:v>
                </c:pt>
                <c:pt idx="4">
                  <c:v>463</c:v>
                </c:pt>
                <c:pt idx="5">
                  <c:v>464</c:v>
                </c:pt>
                <c:pt idx="6">
                  <c:v>461</c:v>
                </c:pt>
                <c:pt idx="7">
                  <c:v>463</c:v>
                </c:pt>
                <c:pt idx="8">
                  <c:v>463</c:v>
                </c:pt>
                <c:pt idx="9">
                  <c:v>462</c:v>
                </c:pt>
                <c:pt idx="10">
                  <c:v>463</c:v>
                </c:pt>
                <c:pt idx="11">
                  <c:v>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617-4949-829E-561E4526E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129536"/>
        <c:axId val="88131072"/>
      </c:scatterChart>
      <c:valAx>
        <c:axId val="88129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131072"/>
        <c:crosses val="autoZero"/>
        <c:crossBetween val="midCat"/>
      </c:valAx>
      <c:valAx>
        <c:axId val="88131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1295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7.7000394618504858E-2"/>
                  <c:y val="-0.3305211355159552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'5C'!$H$19:$H$30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'5C'!$I$19:$I$30</c:f>
              <c:numCache>
                <c:formatCode>General</c:formatCode>
                <c:ptCount val="12"/>
                <c:pt idx="0">
                  <c:v>464</c:v>
                </c:pt>
                <c:pt idx="1">
                  <c:v>464</c:v>
                </c:pt>
                <c:pt idx="2">
                  <c:v>462</c:v>
                </c:pt>
                <c:pt idx="3">
                  <c:v>460</c:v>
                </c:pt>
                <c:pt idx="4">
                  <c:v>461</c:v>
                </c:pt>
                <c:pt idx="5">
                  <c:v>460</c:v>
                </c:pt>
                <c:pt idx="6">
                  <c:v>462</c:v>
                </c:pt>
                <c:pt idx="7">
                  <c:v>462</c:v>
                </c:pt>
                <c:pt idx="8">
                  <c:v>462</c:v>
                </c:pt>
                <c:pt idx="9">
                  <c:v>464</c:v>
                </c:pt>
                <c:pt idx="10">
                  <c:v>464</c:v>
                </c:pt>
                <c:pt idx="11">
                  <c:v>463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182-43C6-94AC-BF018DFD0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387200"/>
        <c:axId val="94401280"/>
      </c:scatterChart>
      <c:valAx>
        <c:axId val="94387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401280"/>
        <c:crosses val="autoZero"/>
        <c:crossBetween val="midCat"/>
      </c:valAx>
      <c:valAx>
        <c:axId val="94401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3872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7.4509709450654327E-2"/>
                  <c:y val="-0.3901464580706939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'5C'!$H$34:$H$45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'5C'!$I$34:$I$45</c:f>
              <c:numCache>
                <c:formatCode>General</c:formatCode>
                <c:ptCount val="12"/>
                <c:pt idx="0">
                  <c:v>461</c:v>
                </c:pt>
                <c:pt idx="1">
                  <c:v>460</c:v>
                </c:pt>
                <c:pt idx="2">
                  <c:v>461</c:v>
                </c:pt>
                <c:pt idx="3">
                  <c:v>460</c:v>
                </c:pt>
                <c:pt idx="4">
                  <c:v>462</c:v>
                </c:pt>
                <c:pt idx="5">
                  <c:v>460</c:v>
                </c:pt>
                <c:pt idx="6">
                  <c:v>460</c:v>
                </c:pt>
                <c:pt idx="7">
                  <c:v>463</c:v>
                </c:pt>
                <c:pt idx="8">
                  <c:v>459</c:v>
                </c:pt>
                <c:pt idx="9">
                  <c:v>461</c:v>
                </c:pt>
                <c:pt idx="10">
                  <c:v>463</c:v>
                </c:pt>
                <c:pt idx="11">
                  <c:v>455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223-4EAD-9244-5886B7457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431488"/>
        <c:axId val="88424448"/>
      </c:scatterChart>
      <c:valAx>
        <c:axId val="94431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424448"/>
        <c:crosses val="autoZero"/>
        <c:crossBetween val="midCat"/>
      </c:valAx>
      <c:valAx>
        <c:axId val="88424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4314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All</a:t>
            </a:r>
            <a:r>
              <a:rPr lang="en-US" b="1" baseline="0"/>
              <a:t> Measurements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'5C'!$E$54</c:f>
              <c:strCache>
                <c:ptCount val="1"/>
                <c:pt idx="0">
                  <c:v>Temp(°C)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'5C'!$A$55:$A$113</c:f>
              <c:numCache>
                <c:formatCode>m/d/yyyy\ h:mm</c:formatCode>
                <c:ptCount val="59"/>
                <c:pt idx="0">
                  <c:v>43037.551550925928</c:v>
                </c:pt>
                <c:pt idx="1">
                  <c:v>43037.551898148151</c:v>
                </c:pt>
                <c:pt idx="2">
                  <c:v>43037.552245370367</c:v>
                </c:pt>
                <c:pt idx="3">
                  <c:v>43037.55259259259</c:v>
                </c:pt>
                <c:pt idx="4">
                  <c:v>43037.552939814814</c:v>
                </c:pt>
                <c:pt idx="5">
                  <c:v>43037.553287037037</c:v>
                </c:pt>
                <c:pt idx="6">
                  <c:v>43037.55363425926</c:v>
                </c:pt>
                <c:pt idx="7">
                  <c:v>43037.553981481484</c:v>
                </c:pt>
                <c:pt idx="8">
                  <c:v>43037.554328703707</c:v>
                </c:pt>
                <c:pt idx="9">
                  <c:v>43037.554675925923</c:v>
                </c:pt>
                <c:pt idx="10">
                  <c:v>43037.555023148147</c:v>
                </c:pt>
                <c:pt idx="11">
                  <c:v>43037.55537037037</c:v>
                </c:pt>
                <c:pt idx="12">
                  <c:v>43037.555717592593</c:v>
                </c:pt>
                <c:pt idx="13">
                  <c:v>43037.556064814817</c:v>
                </c:pt>
                <c:pt idx="14">
                  <c:v>43037.55641203704</c:v>
                </c:pt>
                <c:pt idx="15">
                  <c:v>43037.556759259256</c:v>
                </c:pt>
                <c:pt idx="16">
                  <c:v>43037.557106481479</c:v>
                </c:pt>
                <c:pt idx="17">
                  <c:v>43037.557453703703</c:v>
                </c:pt>
                <c:pt idx="18">
                  <c:v>43037.557800925926</c:v>
                </c:pt>
                <c:pt idx="19">
                  <c:v>43037.558148148149</c:v>
                </c:pt>
                <c:pt idx="20">
                  <c:v>43037.558495370373</c:v>
                </c:pt>
                <c:pt idx="21">
                  <c:v>43037.558842592596</c:v>
                </c:pt>
                <c:pt idx="22">
                  <c:v>43037.559189814812</c:v>
                </c:pt>
                <c:pt idx="23">
                  <c:v>43037.559537037036</c:v>
                </c:pt>
                <c:pt idx="24">
                  <c:v>43037.559884259259</c:v>
                </c:pt>
                <c:pt idx="25">
                  <c:v>43037.560231481482</c:v>
                </c:pt>
                <c:pt idx="26">
                  <c:v>43037.560578703706</c:v>
                </c:pt>
                <c:pt idx="27">
                  <c:v>43037.560925925929</c:v>
                </c:pt>
                <c:pt idx="28">
                  <c:v>43037.561273148145</c:v>
                </c:pt>
                <c:pt idx="29">
                  <c:v>43037.561620370368</c:v>
                </c:pt>
                <c:pt idx="30">
                  <c:v>43037.561967592592</c:v>
                </c:pt>
                <c:pt idx="31">
                  <c:v>43037.562314814815</c:v>
                </c:pt>
                <c:pt idx="32">
                  <c:v>43037.562662037039</c:v>
                </c:pt>
                <c:pt idx="33">
                  <c:v>43037.563009259262</c:v>
                </c:pt>
                <c:pt idx="34">
                  <c:v>43037.563356481478</c:v>
                </c:pt>
                <c:pt idx="35">
                  <c:v>43037.563703703701</c:v>
                </c:pt>
                <c:pt idx="36">
                  <c:v>43037.564050925925</c:v>
                </c:pt>
                <c:pt idx="37">
                  <c:v>43037.564398148148</c:v>
                </c:pt>
                <c:pt idx="38">
                  <c:v>43037.564745370371</c:v>
                </c:pt>
                <c:pt idx="39">
                  <c:v>43037.565092592595</c:v>
                </c:pt>
                <c:pt idx="40">
                  <c:v>43037.565439814818</c:v>
                </c:pt>
                <c:pt idx="41">
                  <c:v>43037.565787037034</c:v>
                </c:pt>
                <c:pt idx="42">
                  <c:v>43037.566134259258</c:v>
                </c:pt>
                <c:pt idx="43">
                  <c:v>43037.566481481481</c:v>
                </c:pt>
                <c:pt idx="44">
                  <c:v>43037.566828703704</c:v>
                </c:pt>
                <c:pt idx="45">
                  <c:v>43037.567175925928</c:v>
                </c:pt>
                <c:pt idx="46">
                  <c:v>43037.567523148151</c:v>
                </c:pt>
                <c:pt idx="47">
                  <c:v>43037.567870370367</c:v>
                </c:pt>
                <c:pt idx="48">
                  <c:v>43037.56821759259</c:v>
                </c:pt>
                <c:pt idx="49">
                  <c:v>43037.568564814814</c:v>
                </c:pt>
                <c:pt idx="50">
                  <c:v>43037.568912037037</c:v>
                </c:pt>
                <c:pt idx="51">
                  <c:v>43037.56925925926</c:v>
                </c:pt>
                <c:pt idx="52">
                  <c:v>43037.569606481484</c:v>
                </c:pt>
                <c:pt idx="53">
                  <c:v>43037.569953703707</c:v>
                </c:pt>
                <c:pt idx="54">
                  <c:v>43037.570300925923</c:v>
                </c:pt>
                <c:pt idx="55">
                  <c:v>43037.570648148147</c:v>
                </c:pt>
                <c:pt idx="56">
                  <c:v>43037.57099537037</c:v>
                </c:pt>
                <c:pt idx="57">
                  <c:v>43037.571342592593</c:v>
                </c:pt>
                <c:pt idx="58">
                  <c:v>43037.571689814817</c:v>
                </c:pt>
              </c:numCache>
            </c:numRef>
          </c:xVal>
          <c:yVal>
            <c:numRef>
              <c:f>'5C'!$E$55:$E$113</c:f>
              <c:numCache>
                <c:formatCode>General</c:formatCode>
                <c:ptCount val="59"/>
                <c:pt idx="0">
                  <c:v>17.86</c:v>
                </c:pt>
                <c:pt idx="1">
                  <c:v>17.46</c:v>
                </c:pt>
                <c:pt idx="2">
                  <c:v>17.13</c:v>
                </c:pt>
                <c:pt idx="3">
                  <c:v>16.809999999999999</c:v>
                </c:pt>
                <c:pt idx="4">
                  <c:v>16.5</c:v>
                </c:pt>
                <c:pt idx="5">
                  <c:v>16.239999999999998</c:v>
                </c:pt>
                <c:pt idx="6">
                  <c:v>15.97</c:v>
                </c:pt>
                <c:pt idx="7">
                  <c:v>15.74</c:v>
                </c:pt>
                <c:pt idx="8">
                  <c:v>15.52</c:v>
                </c:pt>
                <c:pt idx="9">
                  <c:v>15.29</c:v>
                </c:pt>
                <c:pt idx="10">
                  <c:v>15.08</c:v>
                </c:pt>
                <c:pt idx="11">
                  <c:v>14.87</c:v>
                </c:pt>
                <c:pt idx="12">
                  <c:v>14.7</c:v>
                </c:pt>
                <c:pt idx="13">
                  <c:v>14.53</c:v>
                </c:pt>
                <c:pt idx="14">
                  <c:v>14.36</c:v>
                </c:pt>
                <c:pt idx="15">
                  <c:v>14.2</c:v>
                </c:pt>
                <c:pt idx="16">
                  <c:v>14.04</c:v>
                </c:pt>
                <c:pt idx="17">
                  <c:v>13.9</c:v>
                </c:pt>
                <c:pt idx="18">
                  <c:v>13.74</c:v>
                </c:pt>
                <c:pt idx="19">
                  <c:v>13.71</c:v>
                </c:pt>
                <c:pt idx="20">
                  <c:v>13.62</c:v>
                </c:pt>
                <c:pt idx="21">
                  <c:v>13.44</c:v>
                </c:pt>
                <c:pt idx="22">
                  <c:v>13.29</c:v>
                </c:pt>
                <c:pt idx="23">
                  <c:v>13.12</c:v>
                </c:pt>
                <c:pt idx="24">
                  <c:v>12.98</c:v>
                </c:pt>
                <c:pt idx="25">
                  <c:v>12.83</c:v>
                </c:pt>
                <c:pt idx="26">
                  <c:v>12.68</c:v>
                </c:pt>
                <c:pt idx="27">
                  <c:v>12.58</c:v>
                </c:pt>
                <c:pt idx="28">
                  <c:v>12.46</c:v>
                </c:pt>
                <c:pt idx="29">
                  <c:v>12.36</c:v>
                </c:pt>
                <c:pt idx="30">
                  <c:v>12.26</c:v>
                </c:pt>
                <c:pt idx="31">
                  <c:v>12.17</c:v>
                </c:pt>
                <c:pt idx="32">
                  <c:v>12.06</c:v>
                </c:pt>
                <c:pt idx="33">
                  <c:v>12</c:v>
                </c:pt>
                <c:pt idx="34">
                  <c:v>11.9</c:v>
                </c:pt>
                <c:pt idx="35">
                  <c:v>11.86</c:v>
                </c:pt>
                <c:pt idx="36">
                  <c:v>11.78</c:v>
                </c:pt>
                <c:pt idx="37">
                  <c:v>11.71</c:v>
                </c:pt>
                <c:pt idx="38">
                  <c:v>11.66</c:v>
                </c:pt>
                <c:pt idx="39">
                  <c:v>11.6</c:v>
                </c:pt>
                <c:pt idx="40">
                  <c:v>11.54</c:v>
                </c:pt>
                <c:pt idx="41">
                  <c:v>11.5</c:v>
                </c:pt>
                <c:pt idx="42">
                  <c:v>11.46</c:v>
                </c:pt>
                <c:pt idx="43">
                  <c:v>11.42</c:v>
                </c:pt>
                <c:pt idx="44">
                  <c:v>11.53</c:v>
                </c:pt>
                <c:pt idx="45">
                  <c:v>11.64</c:v>
                </c:pt>
                <c:pt idx="46">
                  <c:v>11.6</c:v>
                </c:pt>
                <c:pt idx="47">
                  <c:v>11.56</c:v>
                </c:pt>
                <c:pt idx="48">
                  <c:v>11.54</c:v>
                </c:pt>
                <c:pt idx="49">
                  <c:v>11.52</c:v>
                </c:pt>
                <c:pt idx="50">
                  <c:v>11.53</c:v>
                </c:pt>
                <c:pt idx="51">
                  <c:v>11.53</c:v>
                </c:pt>
                <c:pt idx="52">
                  <c:v>11.56</c:v>
                </c:pt>
                <c:pt idx="53">
                  <c:v>11.57</c:v>
                </c:pt>
                <c:pt idx="54">
                  <c:v>11.59</c:v>
                </c:pt>
                <c:pt idx="55">
                  <c:v>11.61</c:v>
                </c:pt>
                <c:pt idx="56">
                  <c:v>11.64</c:v>
                </c:pt>
                <c:pt idx="57">
                  <c:v>11.66</c:v>
                </c:pt>
                <c:pt idx="58">
                  <c:v>11.69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68-44B8-BA07-6B180FAC3BFB}"/>
            </c:ext>
          </c:extLst>
        </c:ser>
        <c:ser>
          <c:idx val="2"/>
          <c:order val="2"/>
          <c:tx>
            <c:strRef>
              <c:f>'5C'!$F$54</c:f>
              <c:strCache>
                <c:ptCount val="1"/>
                <c:pt idx="0">
                  <c:v>RH(%)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'5C'!$A$55:$A$113</c:f>
              <c:numCache>
                <c:formatCode>m/d/yyyy\ h:mm</c:formatCode>
                <c:ptCount val="59"/>
                <c:pt idx="0">
                  <c:v>43037.551550925928</c:v>
                </c:pt>
                <c:pt idx="1">
                  <c:v>43037.551898148151</c:v>
                </c:pt>
                <c:pt idx="2">
                  <c:v>43037.552245370367</c:v>
                </c:pt>
                <c:pt idx="3">
                  <c:v>43037.55259259259</c:v>
                </c:pt>
                <c:pt idx="4">
                  <c:v>43037.552939814814</c:v>
                </c:pt>
                <c:pt idx="5">
                  <c:v>43037.553287037037</c:v>
                </c:pt>
                <c:pt idx="6">
                  <c:v>43037.55363425926</c:v>
                </c:pt>
                <c:pt idx="7">
                  <c:v>43037.553981481484</c:v>
                </c:pt>
                <c:pt idx="8">
                  <c:v>43037.554328703707</c:v>
                </c:pt>
                <c:pt idx="9">
                  <c:v>43037.554675925923</c:v>
                </c:pt>
                <c:pt idx="10">
                  <c:v>43037.555023148147</c:v>
                </c:pt>
                <c:pt idx="11">
                  <c:v>43037.55537037037</c:v>
                </c:pt>
                <c:pt idx="12">
                  <c:v>43037.555717592593</c:v>
                </c:pt>
                <c:pt idx="13">
                  <c:v>43037.556064814817</c:v>
                </c:pt>
                <c:pt idx="14">
                  <c:v>43037.55641203704</c:v>
                </c:pt>
                <c:pt idx="15">
                  <c:v>43037.556759259256</c:v>
                </c:pt>
                <c:pt idx="16">
                  <c:v>43037.557106481479</c:v>
                </c:pt>
                <c:pt idx="17">
                  <c:v>43037.557453703703</c:v>
                </c:pt>
                <c:pt idx="18">
                  <c:v>43037.557800925926</c:v>
                </c:pt>
                <c:pt idx="19">
                  <c:v>43037.558148148149</c:v>
                </c:pt>
                <c:pt idx="20">
                  <c:v>43037.558495370373</c:v>
                </c:pt>
                <c:pt idx="21">
                  <c:v>43037.558842592596</c:v>
                </c:pt>
                <c:pt idx="22">
                  <c:v>43037.559189814812</c:v>
                </c:pt>
                <c:pt idx="23">
                  <c:v>43037.559537037036</c:v>
                </c:pt>
                <c:pt idx="24">
                  <c:v>43037.559884259259</c:v>
                </c:pt>
                <c:pt idx="25">
                  <c:v>43037.560231481482</c:v>
                </c:pt>
                <c:pt idx="26">
                  <c:v>43037.560578703706</c:v>
                </c:pt>
                <c:pt idx="27">
                  <c:v>43037.560925925929</c:v>
                </c:pt>
                <c:pt idx="28">
                  <c:v>43037.561273148145</c:v>
                </c:pt>
                <c:pt idx="29">
                  <c:v>43037.561620370368</c:v>
                </c:pt>
                <c:pt idx="30">
                  <c:v>43037.561967592592</c:v>
                </c:pt>
                <c:pt idx="31">
                  <c:v>43037.562314814815</c:v>
                </c:pt>
                <c:pt idx="32">
                  <c:v>43037.562662037039</c:v>
                </c:pt>
                <c:pt idx="33">
                  <c:v>43037.563009259262</c:v>
                </c:pt>
                <c:pt idx="34">
                  <c:v>43037.563356481478</c:v>
                </c:pt>
                <c:pt idx="35">
                  <c:v>43037.563703703701</c:v>
                </c:pt>
                <c:pt idx="36">
                  <c:v>43037.564050925925</c:v>
                </c:pt>
                <c:pt idx="37">
                  <c:v>43037.564398148148</c:v>
                </c:pt>
                <c:pt idx="38">
                  <c:v>43037.564745370371</c:v>
                </c:pt>
                <c:pt idx="39">
                  <c:v>43037.565092592595</c:v>
                </c:pt>
                <c:pt idx="40">
                  <c:v>43037.565439814818</c:v>
                </c:pt>
                <c:pt idx="41">
                  <c:v>43037.565787037034</c:v>
                </c:pt>
                <c:pt idx="42">
                  <c:v>43037.566134259258</c:v>
                </c:pt>
                <c:pt idx="43">
                  <c:v>43037.566481481481</c:v>
                </c:pt>
                <c:pt idx="44">
                  <c:v>43037.566828703704</c:v>
                </c:pt>
                <c:pt idx="45">
                  <c:v>43037.567175925928</c:v>
                </c:pt>
                <c:pt idx="46">
                  <c:v>43037.567523148151</c:v>
                </c:pt>
                <c:pt idx="47">
                  <c:v>43037.567870370367</c:v>
                </c:pt>
                <c:pt idx="48">
                  <c:v>43037.56821759259</c:v>
                </c:pt>
                <c:pt idx="49">
                  <c:v>43037.568564814814</c:v>
                </c:pt>
                <c:pt idx="50">
                  <c:v>43037.568912037037</c:v>
                </c:pt>
                <c:pt idx="51">
                  <c:v>43037.56925925926</c:v>
                </c:pt>
                <c:pt idx="52">
                  <c:v>43037.569606481484</c:v>
                </c:pt>
                <c:pt idx="53">
                  <c:v>43037.569953703707</c:v>
                </c:pt>
                <c:pt idx="54">
                  <c:v>43037.570300925923</c:v>
                </c:pt>
                <c:pt idx="55">
                  <c:v>43037.570648148147</c:v>
                </c:pt>
                <c:pt idx="56">
                  <c:v>43037.57099537037</c:v>
                </c:pt>
                <c:pt idx="57">
                  <c:v>43037.571342592593</c:v>
                </c:pt>
                <c:pt idx="58">
                  <c:v>43037.571689814817</c:v>
                </c:pt>
              </c:numCache>
            </c:numRef>
          </c:xVal>
          <c:yVal>
            <c:numRef>
              <c:f>'5C'!$F$55:$F$113</c:f>
              <c:numCache>
                <c:formatCode>General</c:formatCode>
                <c:ptCount val="59"/>
                <c:pt idx="0">
                  <c:v>83.38</c:v>
                </c:pt>
                <c:pt idx="1">
                  <c:v>79.56</c:v>
                </c:pt>
                <c:pt idx="2">
                  <c:v>78.98</c:v>
                </c:pt>
                <c:pt idx="3">
                  <c:v>79.209999999999994</c:v>
                </c:pt>
                <c:pt idx="4">
                  <c:v>79.61</c:v>
                </c:pt>
                <c:pt idx="5">
                  <c:v>80.08</c:v>
                </c:pt>
                <c:pt idx="6">
                  <c:v>80.599999999999994</c:v>
                </c:pt>
                <c:pt idx="7">
                  <c:v>81.09</c:v>
                </c:pt>
                <c:pt idx="8">
                  <c:v>81.459999999999994</c:v>
                </c:pt>
                <c:pt idx="9">
                  <c:v>81.77</c:v>
                </c:pt>
                <c:pt idx="10">
                  <c:v>81.97</c:v>
                </c:pt>
                <c:pt idx="11">
                  <c:v>82.19</c:v>
                </c:pt>
                <c:pt idx="12">
                  <c:v>82.42</c:v>
                </c:pt>
                <c:pt idx="13">
                  <c:v>82.67</c:v>
                </c:pt>
                <c:pt idx="14">
                  <c:v>82.87</c:v>
                </c:pt>
                <c:pt idx="15">
                  <c:v>83.04</c:v>
                </c:pt>
                <c:pt idx="16">
                  <c:v>83.18</c:v>
                </c:pt>
                <c:pt idx="17">
                  <c:v>83.38</c:v>
                </c:pt>
                <c:pt idx="18">
                  <c:v>83.54</c:v>
                </c:pt>
                <c:pt idx="19">
                  <c:v>83.71</c:v>
                </c:pt>
                <c:pt idx="20">
                  <c:v>83.66</c:v>
                </c:pt>
                <c:pt idx="21">
                  <c:v>83.66</c:v>
                </c:pt>
                <c:pt idx="22">
                  <c:v>83.69</c:v>
                </c:pt>
                <c:pt idx="23">
                  <c:v>83.71</c:v>
                </c:pt>
                <c:pt idx="24">
                  <c:v>83.88</c:v>
                </c:pt>
                <c:pt idx="25">
                  <c:v>84.11</c:v>
                </c:pt>
                <c:pt idx="26">
                  <c:v>84.33</c:v>
                </c:pt>
                <c:pt idx="27">
                  <c:v>84.56</c:v>
                </c:pt>
                <c:pt idx="28">
                  <c:v>84.78</c:v>
                </c:pt>
                <c:pt idx="29">
                  <c:v>85.01</c:v>
                </c:pt>
                <c:pt idx="30">
                  <c:v>85.2</c:v>
                </c:pt>
                <c:pt idx="31">
                  <c:v>85.4</c:v>
                </c:pt>
                <c:pt idx="32">
                  <c:v>85.57</c:v>
                </c:pt>
                <c:pt idx="33">
                  <c:v>85.79</c:v>
                </c:pt>
                <c:pt idx="34">
                  <c:v>86.02</c:v>
                </c:pt>
                <c:pt idx="35">
                  <c:v>86.24</c:v>
                </c:pt>
                <c:pt idx="36">
                  <c:v>86.44</c:v>
                </c:pt>
                <c:pt idx="37">
                  <c:v>86.64</c:v>
                </c:pt>
                <c:pt idx="38">
                  <c:v>86.78</c:v>
                </c:pt>
                <c:pt idx="39">
                  <c:v>86.95</c:v>
                </c:pt>
                <c:pt idx="40">
                  <c:v>87.09</c:v>
                </c:pt>
                <c:pt idx="41">
                  <c:v>87.2</c:v>
                </c:pt>
                <c:pt idx="42">
                  <c:v>87.4</c:v>
                </c:pt>
                <c:pt idx="43">
                  <c:v>87.54</c:v>
                </c:pt>
                <c:pt idx="44">
                  <c:v>87.71</c:v>
                </c:pt>
                <c:pt idx="45">
                  <c:v>87.62</c:v>
                </c:pt>
                <c:pt idx="46">
                  <c:v>87.96</c:v>
                </c:pt>
                <c:pt idx="47">
                  <c:v>88.38</c:v>
                </c:pt>
                <c:pt idx="48">
                  <c:v>88.74</c:v>
                </c:pt>
                <c:pt idx="49">
                  <c:v>89.04</c:v>
                </c:pt>
                <c:pt idx="50">
                  <c:v>89.32</c:v>
                </c:pt>
                <c:pt idx="51">
                  <c:v>89.56</c:v>
                </c:pt>
                <c:pt idx="52">
                  <c:v>89.75</c:v>
                </c:pt>
                <c:pt idx="53">
                  <c:v>89.95</c:v>
                </c:pt>
                <c:pt idx="54">
                  <c:v>90.11</c:v>
                </c:pt>
                <c:pt idx="55">
                  <c:v>90.25</c:v>
                </c:pt>
                <c:pt idx="56">
                  <c:v>90.41</c:v>
                </c:pt>
                <c:pt idx="57">
                  <c:v>90.55</c:v>
                </c:pt>
                <c:pt idx="58">
                  <c:v>90.68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68-44B8-BA07-6B180FAC3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550400"/>
        <c:axId val="88552576"/>
      </c:scatterChart>
      <c:scatterChart>
        <c:scatterStyle val="lineMarker"/>
        <c:varyColors val="0"/>
        <c:ser>
          <c:idx val="0"/>
          <c:order val="0"/>
          <c:tx>
            <c:strRef>
              <c:f>'5C'!$D$54</c:f>
              <c:strCache>
                <c:ptCount val="1"/>
                <c:pt idx="0">
                  <c:v>CO2(ppm)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'5C'!$A$55:$A$113</c:f>
              <c:numCache>
                <c:formatCode>m/d/yyyy\ h:mm</c:formatCode>
                <c:ptCount val="59"/>
                <c:pt idx="0">
                  <c:v>43037.551550925928</c:v>
                </c:pt>
                <c:pt idx="1">
                  <c:v>43037.551898148151</c:v>
                </c:pt>
                <c:pt idx="2">
                  <c:v>43037.552245370367</c:v>
                </c:pt>
                <c:pt idx="3">
                  <c:v>43037.55259259259</c:v>
                </c:pt>
                <c:pt idx="4">
                  <c:v>43037.552939814814</c:v>
                </c:pt>
                <c:pt idx="5">
                  <c:v>43037.553287037037</c:v>
                </c:pt>
                <c:pt idx="6">
                  <c:v>43037.55363425926</c:v>
                </c:pt>
                <c:pt idx="7">
                  <c:v>43037.553981481484</c:v>
                </c:pt>
                <c:pt idx="8">
                  <c:v>43037.554328703707</c:v>
                </c:pt>
                <c:pt idx="9">
                  <c:v>43037.554675925923</c:v>
                </c:pt>
                <c:pt idx="10">
                  <c:v>43037.555023148147</c:v>
                </c:pt>
                <c:pt idx="11">
                  <c:v>43037.55537037037</c:v>
                </c:pt>
                <c:pt idx="12">
                  <c:v>43037.555717592593</c:v>
                </c:pt>
                <c:pt idx="13">
                  <c:v>43037.556064814817</c:v>
                </c:pt>
                <c:pt idx="14">
                  <c:v>43037.55641203704</c:v>
                </c:pt>
                <c:pt idx="15">
                  <c:v>43037.556759259256</c:v>
                </c:pt>
                <c:pt idx="16">
                  <c:v>43037.557106481479</c:v>
                </c:pt>
                <c:pt idx="17">
                  <c:v>43037.557453703703</c:v>
                </c:pt>
                <c:pt idx="18">
                  <c:v>43037.557800925926</c:v>
                </c:pt>
                <c:pt idx="19">
                  <c:v>43037.558148148149</c:v>
                </c:pt>
                <c:pt idx="20">
                  <c:v>43037.558495370373</c:v>
                </c:pt>
                <c:pt idx="21">
                  <c:v>43037.558842592596</c:v>
                </c:pt>
                <c:pt idx="22">
                  <c:v>43037.559189814812</c:v>
                </c:pt>
                <c:pt idx="23">
                  <c:v>43037.559537037036</c:v>
                </c:pt>
                <c:pt idx="24">
                  <c:v>43037.559884259259</c:v>
                </c:pt>
                <c:pt idx="25">
                  <c:v>43037.560231481482</c:v>
                </c:pt>
                <c:pt idx="26">
                  <c:v>43037.560578703706</c:v>
                </c:pt>
                <c:pt idx="27">
                  <c:v>43037.560925925929</c:v>
                </c:pt>
                <c:pt idx="28">
                  <c:v>43037.561273148145</c:v>
                </c:pt>
                <c:pt idx="29">
                  <c:v>43037.561620370368</c:v>
                </c:pt>
                <c:pt idx="30">
                  <c:v>43037.561967592592</c:v>
                </c:pt>
                <c:pt idx="31">
                  <c:v>43037.562314814815</c:v>
                </c:pt>
                <c:pt idx="32">
                  <c:v>43037.562662037039</c:v>
                </c:pt>
                <c:pt idx="33">
                  <c:v>43037.563009259262</c:v>
                </c:pt>
                <c:pt idx="34">
                  <c:v>43037.563356481478</c:v>
                </c:pt>
                <c:pt idx="35">
                  <c:v>43037.563703703701</c:v>
                </c:pt>
                <c:pt idx="36">
                  <c:v>43037.564050925925</c:v>
                </c:pt>
                <c:pt idx="37">
                  <c:v>43037.564398148148</c:v>
                </c:pt>
                <c:pt idx="38">
                  <c:v>43037.564745370371</c:v>
                </c:pt>
                <c:pt idx="39">
                  <c:v>43037.565092592595</c:v>
                </c:pt>
                <c:pt idx="40">
                  <c:v>43037.565439814818</c:v>
                </c:pt>
                <c:pt idx="41">
                  <c:v>43037.565787037034</c:v>
                </c:pt>
                <c:pt idx="42">
                  <c:v>43037.566134259258</c:v>
                </c:pt>
                <c:pt idx="43">
                  <c:v>43037.566481481481</c:v>
                </c:pt>
                <c:pt idx="44">
                  <c:v>43037.566828703704</c:v>
                </c:pt>
                <c:pt idx="45">
                  <c:v>43037.567175925928</c:v>
                </c:pt>
                <c:pt idx="46">
                  <c:v>43037.567523148151</c:v>
                </c:pt>
                <c:pt idx="47">
                  <c:v>43037.567870370367</c:v>
                </c:pt>
                <c:pt idx="48">
                  <c:v>43037.56821759259</c:v>
                </c:pt>
                <c:pt idx="49">
                  <c:v>43037.568564814814</c:v>
                </c:pt>
                <c:pt idx="50">
                  <c:v>43037.568912037037</c:v>
                </c:pt>
                <c:pt idx="51">
                  <c:v>43037.56925925926</c:v>
                </c:pt>
                <c:pt idx="52">
                  <c:v>43037.569606481484</c:v>
                </c:pt>
                <c:pt idx="53">
                  <c:v>43037.569953703707</c:v>
                </c:pt>
                <c:pt idx="54">
                  <c:v>43037.570300925923</c:v>
                </c:pt>
                <c:pt idx="55">
                  <c:v>43037.570648148147</c:v>
                </c:pt>
                <c:pt idx="56">
                  <c:v>43037.57099537037</c:v>
                </c:pt>
                <c:pt idx="57">
                  <c:v>43037.571342592593</c:v>
                </c:pt>
                <c:pt idx="58">
                  <c:v>43037.571689814817</c:v>
                </c:pt>
              </c:numCache>
            </c:numRef>
          </c:xVal>
          <c:yVal>
            <c:numRef>
              <c:f>'5C'!$D$55:$D$113</c:f>
              <c:numCache>
                <c:formatCode>General</c:formatCode>
                <c:ptCount val="59"/>
                <c:pt idx="0">
                  <c:v>475</c:v>
                </c:pt>
                <c:pt idx="1">
                  <c:v>474</c:v>
                </c:pt>
                <c:pt idx="2">
                  <c:v>468</c:v>
                </c:pt>
                <c:pt idx="3">
                  <c:v>463</c:v>
                </c:pt>
                <c:pt idx="4">
                  <c:v>463</c:v>
                </c:pt>
                <c:pt idx="5">
                  <c:v>464</c:v>
                </c:pt>
                <c:pt idx="6">
                  <c:v>461</c:v>
                </c:pt>
                <c:pt idx="7">
                  <c:v>463</c:v>
                </c:pt>
                <c:pt idx="8">
                  <c:v>463</c:v>
                </c:pt>
                <c:pt idx="9">
                  <c:v>462</c:v>
                </c:pt>
                <c:pt idx="10">
                  <c:v>463</c:v>
                </c:pt>
                <c:pt idx="11">
                  <c:v>464</c:v>
                </c:pt>
                <c:pt idx="12">
                  <c:v>464</c:v>
                </c:pt>
                <c:pt idx="13">
                  <c:v>462</c:v>
                </c:pt>
                <c:pt idx="14">
                  <c:v>462</c:v>
                </c:pt>
                <c:pt idx="15">
                  <c:v>465</c:v>
                </c:pt>
                <c:pt idx="16">
                  <c:v>464</c:v>
                </c:pt>
                <c:pt idx="17">
                  <c:v>464</c:v>
                </c:pt>
                <c:pt idx="18">
                  <c:v>462</c:v>
                </c:pt>
                <c:pt idx="19">
                  <c:v>460</c:v>
                </c:pt>
                <c:pt idx="20">
                  <c:v>461</c:v>
                </c:pt>
                <c:pt idx="21">
                  <c:v>460</c:v>
                </c:pt>
                <c:pt idx="22">
                  <c:v>462</c:v>
                </c:pt>
                <c:pt idx="23">
                  <c:v>462</c:v>
                </c:pt>
                <c:pt idx="24">
                  <c:v>462</c:v>
                </c:pt>
                <c:pt idx="25">
                  <c:v>464</c:v>
                </c:pt>
                <c:pt idx="26">
                  <c:v>464</c:v>
                </c:pt>
                <c:pt idx="27">
                  <c:v>463</c:v>
                </c:pt>
                <c:pt idx="28">
                  <c:v>460</c:v>
                </c:pt>
                <c:pt idx="29">
                  <c:v>463</c:v>
                </c:pt>
                <c:pt idx="30">
                  <c:v>461</c:v>
                </c:pt>
                <c:pt idx="31">
                  <c:v>459</c:v>
                </c:pt>
                <c:pt idx="32">
                  <c:v>462</c:v>
                </c:pt>
                <c:pt idx="33">
                  <c:v>460</c:v>
                </c:pt>
                <c:pt idx="34">
                  <c:v>461</c:v>
                </c:pt>
                <c:pt idx="35">
                  <c:v>460</c:v>
                </c:pt>
                <c:pt idx="36">
                  <c:v>461</c:v>
                </c:pt>
                <c:pt idx="37">
                  <c:v>460</c:v>
                </c:pt>
                <c:pt idx="38">
                  <c:v>462</c:v>
                </c:pt>
                <c:pt idx="39">
                  <c:v>460</c:v>
                </c:pt>
                <c:pt idx="40">
                  <c:v>460</c:v>
                </c:pt>
                <c:pt idx="41">
                  <c:v>463</c:v>
                </c:pt>
                <c:pt idx="42">
                  <c:v>459</c:v>
                </c:pt>
                <c:pt idx="43">
                  <c:v>461</c:v>
                </c:pt>
                <c:pt idx="44">
                  <c:v>463</c:v>
                </c:pt>
                <c:pt idx="45">
                  <c:v>455</c:v>
                </c:pt>
                <c:pt idx="46">
                  <c:v>458</c:v>
                </c:pt>
                <c:pt idx="47">
                  <c:v>458</c:v>
                </c:pt>
                <c:pt idx="48">
                  <c:v>458</c:v>
                </c:pt>
                <c:pt idx="49">
                  <c:v>460</c:v>
                </c:pt>
                <c:pt idx="50">
                  <c:v>456</c:v>
                </c:pt>
                <c:pt idx="51">
                  <c:v>458</c:v>
                </c:pt>
                <c:pt idx="52">
                  <c:v>460</c:v>
                </c:pt>
                <c:pt idx="53">
                  <c:v>459</c:v>
                </c:pt>
                <c:pt idx="54">
                  <c:v>461</c:v>
                </c:pt>
                <c:pt idx="55">
                  <c:v>461</c:v>
                </c:pt>
                <c:pt idx="56">
                  <c:v>462</c:v>
                </c:pt>
                <c:pt idx="57">
                  <c:v>463</c:v>
                </c:pt>
                <c:pt idx="58">
                  <c:v>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F68-44B8-BA07-6B180FAC3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564096"/>
        <c:axId val="88554112"/>
      </c:scatterChart>
      <c:valAx>
        <c:axId val="88550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52576"/>
        <c:crosses val="autoZero"/>
        <c:crossBetween val="midCat"/>
      </c:valAx>
      <c:valAx>
        <c:axId val="8855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50400"/>
        <c:crosses val="autoZero"/>
        <c:crossBetween val="midCat"/>
      </c:valAx>
      <c:valAx>
        <c:axId val="8855411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64096"/>
        <c:crosses val="max"/>
        <c:crossBetween val="midCat"/>
      </c:valAx>
      <c:valAx>
        <c:axId val="88564096"/>
        <c:scaling>
          <c:orientation val="minMax"/>
        </c:scaling>
        <c:delete val="1"/>
        <c:axPos val="b"/>
        <c:numFmt formatCode="m/d/yyyy\ h:mm" sourceLinked="1"/>
        <c:majorTickMark val="out"/>
        <c:minorTickMark val="none"/>
        <c:tickLblPos val="nextTo"/>
        <c:crossAx val="885541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All Measurements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'5G'!$E$54</c:f>
              <c:strCache>
                <c:ptCount val="1"/>
                <c:pt idx="0">
                  <c:v>Temp(°C)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'5G'!$A$55:$A$110</c:f>
              <c:numCache>
                <c:formatCode>m/d/yyyy\ h:mm</c:formatCode>
                <c:ptCount val="56"/>
                <c:pt idx="0">
                  <c:v>43037.549849537034</c:v>
                </c:pt>
                <c:pt idx="1">
                  <c:v>43037.550196759257</c:v>
                </c:pt>
                <c:pt idx="2">
                  <c:v>43037.550543981481</c:v>
                </c:pt>
                <c:pt idx="3">
                  <c:v>43037.550891203704</c:v>
                </c:pt>
                <c:pt idx="4">
                  <c:v>43037.551238425927</c:v>
                </c:pt>
                <c:pt idx="5">
                  <c:v>43037.551585648151</c:v>
                </c:pt>
                <c:pt idx="6">
                  <c:v>43037.551932870374</c:v>
                </c:pt>
                <c:pt idx="7">
                  <c:v>43037.55228009259</c:v>
                </c:pt>
                <c:pt idx="8">
                  <c:v>43037.552627314813</c:v>
                </c:pt>
                <c:pt idx="9">
                  <c:v>43037.552974537037</c:v>
                </c:pt>
                <c:pt idx="10">
                  <c:v>43037.55332175926</c:v>
                </c:pt>
                <c:pt idx="11">
                  <c:v>43037.553668981483</c:v>
                </c:pt>
                <c:pt idx="12">
                  <c:v>43037.554016203707</c:v>
                </c:pt>
                <c:pt idx="13">
                  <c:v>43037.554363425923</c:v>
                </c:pt>
                <c:pt idx="14">
                  <c:v>43037.554710648146</c:v>
                </c:pt>
                <c:pt idx="15">
                  <c:v>43037.55505787037</c:v>
                </c:pt>
                <c:pt idx="16">
                  <c:v>43037.555405092593</c:v>
                </c:pt>
                <c:pt idx="17">
                  <c:v>43037.555752314816</c:v>
                </c:pt>
                <c:pt idx="18">
                  <c:v>43037.55609953704</c:v>
                </c:pt>
                <c:pt idx="19">
                  <c:v>43037.556446759256</c:v>
                </c:pt>
                <c:pt idx="20">
                  <c:v>43037.556793981479</c:v>
                </c:pt>
                <c:pt idx="21">
                  <c:v>43037.557141203702</c:v>
                </c:pt>
                <c:pt idx="22">
                  <c:v>43037.557488425926</c:v>
                </c:pt>
                <c:pt idx="23">
                  <c:v>43037.557835648149</c:v>
                </c:pt>
                <c:pt idx="24">
                  <c:v>43037.558182870373</c:v>
                </c:pt>
                <c:pt idx="25">
                  <c:v>43037.558530092596</c:v>
                </c:pt>
                <c:pt idx="26">
                  <c:v>43037.558877314812</c:v>
                </c:pt>
                <c:pt idx="27">
                  <c:v>43037.559224537035</c:v>
                </c:pt>
                <c:pt idx="28">
                  <c:v>43037.559571759259</c:v>
                </c:pt>
                <c:pt idx="29">
                  <c:v>43037.559918981482</c:v>
                </c:pt>
                <c:pt idx="30">
                  <c:v>43037.560266203705</c:v>
                </c:pt>
                <c:pt idx="31">
                  <c:v>43037.560613425929</c:v>
                </c:pt>
                <c:pt idx="32">
                  <c:v>43037.560960648145</c:v>
                </c:pt>
                <c:pt idx="33">
                  <c:v>43037.561307870368</c:v>
                </c:pt>
                <c:pt idx="34">
                  <c:v>43037.561655092592</c:v>
                </c:pt>
                <c:pt idx="35">
                  <c:v>43037.562002314815</c:v>
                </c:pt>
                <c:pt idx="36">
                  <c:v>43037.562361111108</c:v>
                </c:pt>
                <c:pt idx="37">
                  <c:v>43037.562708333331</c:v>
                </c:pt>
                <c:pt idx="38">
                  <c:v>43037.563055555554</c:v>
                </c:pt>
                <c:pt idx="39">
                  <c:v>43037.563391203701</c:v>
                </c:pt>
                <c:pt idx="40">
                  <c:v>43037.563738425924</c:v>
                </c:pt>
                <c:pt idx="41">
                  <c:v>43037.564085648148</c:v>
                </c:pt>
                <c:pt idx="42">
                  <c:v>43037.564432870371</c:v>
                </c:pt>
                <c:pt idx="43">
                  <c:v>43037.564780092594</c:v>
                </c:pt>
                <c:pt idx="44">
                  <c:v>43037.565127314818</c:v>
                </c:pt>
                <c:pt idx="45">
                  <c:v>43037.565474537034</c:v>
                </c:pt>
                <c:pt idx="46">
                  <c:v>43037.565821759257</c:v>
                </c:pt>
                <c:pt idx="47">
                  <c:v>43037.566168981481</c:v>
                </c:pt>
                <c:pt idx="48">
                  <c:v>43037.566516203704</c:v>
                </c:pt>
                <c:pt idx="49">
                  <c:v>43037.566863425927</c:v>
                </c:pt>
                <c:pt idx="50">
                  <c:v>43037.567210648151</c:v>
                </c:pt>
                <c:pt idx="51">
                  <c:v>43037.567557870374</c:v>
                </c:pt>
                <c:pt idx="52">
                  <c:v>43037.56790509259</c:v>
                </c:pt>
                <c:pt idx="53">
                  <c:v>43037.568252314813</c:v>
                </c:pt>
                <c:pt idx="54">
                  <c:v>43037.568599537037</c:v>
                </c:pt>
                <c:pt idx="55">
                  <c:v>43037.56894675926</c:v>
                </c:pt>
              </c:numCache>
            </c:numRef>
          </c:xVal>
          <c:yVal>
            <c:numRef>
              <c:f>'5G'!$E$55:$E$110</c:f>
              <c:numCache>
                <c:formatCode>General</c:formatCode>
                <c:ptCount val="56"/>
                <c:pt idx="0">
                  <c:v>21.09</c:v>
                </c:pt>
                <c:pt idx="1">
                  <c:v>21.1</c:v>
                </c:pt>
                <c:pt idx="2">
                  <c:v>20.53</c:v>
                </c:pt>
                <c:pt idx="3">
                  <c:v>19.670000000000002</c:v>
                </c:pt>
                <c:pt idx="4">
                  <c:v>19.14</c:v>
                </c:pt>
                <c:pt idx="5">
                  <c:v>18.72</c:v>
                </c:pt>
                <c:pt idx="6">
                  <c:v>18.420000000000002</c:v>
                </c:pt>
                <c:pt idx="7">
                  <c:v>18.149999999999999</c:v>
                </c:pt>
                <c:pt idx="8">
                  <c:v>17.940000000000001</c:v>
                </c:pt>
                <c:pt idx="9">
                  <c:v>17.72</c:v>
                </c:pt>
                <c:pt idx="10">
                  <c:v>17.54</c:v>
                </c:pt>
                <c:pt idx="11">
                  <c:v>17.399999999999999</c:v>
                </c:pt>
                <c:pt idx="12">
                  <c:v>17.260000000000002</c:v>
                </c:pt>
                <c:pt idx="13">
                  <c:v>17.14</c:v>
                </c:pt>
                <c:pt idx="14">
                  <c:v>17.86</c:v>
                </c:pt>
                <c:pt idx="15">
                  <c:v>19.41</c:v>
                </c:pt>
                <c:pt idx="16">
                  <c:v>20.76</c:v>
                </c:pt>
                <c:pt idx="17">
                  <c:v>21.64</c:v>
                </c:pt>
                <c:pt idx="18">
                  <c:v>22.44</c:v>
                </c:pt>
                <c:pt idx="19">
                  <c:v>23.36</c:v>
                </c:pt>
                <c:pt idx="20">
                  <c:v>23.45</c:v>
                </c:pt>
                <c:pt idx="21">
                  <c:v>22.26</c:v>
                </c:pt>
                <c:pt idx="22">
                  <c:v>21.5</c:v>
                </c:pt>
                <c:pt idx="23">
                  <c:v>20.92</c:v>
                </c:pt>
                <c:pt idx="24">
                  <c:v>20.440000000000001</c:v>
                </c:pt>
                <c:pt idx="25">
                  <c:v>20</c:v>
                </c:pt>
                <c:pt idx="26">
                  <c:v>19.600000000000001</c:v>
                </c:pt>
                <c:pt idx="27">
                  <c:v>19.22</c:v>
                </c:pt>
                <c:pt idx="28">
                  <c:v>18.899999999999999</c:v>
                </c:pt>
                <c:pt idx="29">
                  <c:v>18.62</c:v>
                </c:pt>
                <c:pt idx="30">
                  <c:v>18.399999999999999</c:v>
                </c:pt>
                <c:pt idx="31">
                  <c:v>18.98</c:v>
                </c:pt>
                <c:pt idx="32">
                  <c:v>20.2</c:v>
                </c:pt>
                <c:pt idx="33">
                  <c:v>21.32</c:v>
                </c:pt>
                <c:pt idx="34">
                  <c:v>22.93</c:v>
                </c:pt>
                <c:pt idx="35">
                  <c:v>24.27</c:v>
                </c:pt>
                <c:pt idx="36">
                  <c:v>24.84</c:v>
                </c:pt>
                <c:pt idx="37">
                  <c:v>25.46</c:v>
                </c:pt>
                <c:pt idx="38">
                  <c:v>24.28</c:v>
                </c:pt>
                <c:pt idx="39">
                  <c:v>23.48</c:v>
                </c:pt>
                <c:pt idx="40">
                  <c:v>22.8</c:v>
                </c:pt>
                <c:pt idx="41">
                  <c:v>22.26</c:v>
                </c:pt>
                <c:pt idx="42">
                  <c:v>21.73</c:v>
                </c:pt>
                <c:pt idx="43">
                  <c:v>21.24</c:v>
                </c:pt>
                <c:pt idx="44">
                  <c:v>20.78</c:v>
                </c:pt>
                <c:pt idx="45">
                  <c:v>20.38</c:v>
                </c:pt>
                <c:pt idx="46">
                  <c:v>19.989999999999998</c:v>
                </c:pt>
                <c:pt idx="47">
                  <c:v>19.66</c:v>
                </c:pt>
                <c:pt idx="48">
                  <c:v>19.41</c:v>
                </c:pt>
                <c:pt idx="49">
                  <c:v>20.51</c:v>
                </c:pt>
                <c:pt idx="50">
                  <c:v>20.34</c:v>
                </c:pt>
                <c:pt idx="51">
                  <c:v>19.829999999999998</c:v>
                </c:pt>
                <c:pt idx="52">
                  <c:v>19.48</c:v>
                </c:pt>
                <c:pt idx="53">
                  <c:v>19.13</c:v>
                </c:pt>
                <c:pt idx="54">
                  <c:v>18.84</c:v>
                </c:pt>
                <c:pt idx="55">
                  <c:v>18.600000000000001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98-4D48-8752-BB25AAC2C605}"/>
            </c:ext>
          </c:extLst>
        </c:ser>
        <c:ser>
          <c:idx val="2"/>
          <c:order val="2"/>
          <c:tx>
            <c:strRef>
              <c:f>'5G'!$F$54</c:f>
              <c:strCache>
                <c:ptCount val="1"/>
                <c:pt idx="0">
                  <c:v>RH(%)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'5G'!$A$55:$A$110</c:f>
              <c:numCache>
                <c:formatCode>m/d/yyyy\ h:mm</c:formatCode>
                <c:ptCount val="56"/>
                <c:pt idx="0">
                  <c:v>43037.549849537034</c:v>
                </c:pt>
                <c:pt idx="1">
                  <c:v>43037.550196759257</c:v>
                </c:pt>
                <c:pt idx="2">
                  <c:v>43037.550543981481</c:v>
                </c:pt>
                <c:pt idx="3">
                  <c:v>43037.550891203704</c:v>
                </c:pt>
                <c:pt idx="4">
                  <c:v>43037.551238425927</c:v>
                </c:pt>
                <c:pt idx="5">
                  <c:v>43037.551585648151</c:v>
                </c:pt>
                <c:pt idx="6">
                  <c:v>43037.551932870374</c:v>
                </c:pt>
                <c:pt idx="7">
                  <c:v>43037.55228009259</c:v>
                </c:pt>
                <c:pt idx="8">
                  <c:v>43037.552627314813</c:v>
                </c:pt>
                <c:pt idx="9">
                  <c:v>43037.552974537037</c:v>
                </c:pt>
                <c:pt idx="10">
                  <c:v>43037.55332175926</c:v>
                </c:pt>
                <c:pt idx="11">
                  <c:v>43037.553668981483</c:v>
                </c:pt>
                <c:pt idx="12">
                  <c:v>43037.554016203707</c:v>
                </c:pt>
                <c:pt idx="13">
                  <c:v>43037.554363425923</c:v>
                </c:pt>
                <c:pt idx="14">
                  <c:v>43037.554710648146</c:v>
                </c:pt>
                <c:pt idx="15">
                  <c:v>43037.55505787037</c:v>
                </c:pt>
                <c:pt idx="16">
                  <c:v>43037.555405092593</c:v>
                </c:pt>
                <c:pt idx="17">
                  <c:v>43037.555752314816</c:v>
                </c:pt>
                <c:pt idx="18">
                  <c:v>43037.55609953704</c:v>
                </c:pt>
                <c:pt idx="19">
                  <c:v>43037.556446759256</c:v>
                </c:pt>
                <c:pt idx="20">
                  <c:v>43037.556793981479</c:v>
                </c:pt>
                <c:pt idx="21">
                  <c:v>43037.557141203702</c:v>
                </c:pt>
                <c:pt idx="22">
                  <c:v>43037.557488425926</c:v>
                </c:pt>
                <c:pt idx="23">
                  <c:v>43037.557835648149</c:v>
                </c:pt>
                <c:pt idx="24">
                  <c:v>43037.558182870373</c:v>
                </c:pt>
                <c:pt idx="25">
                  <c:v>43037.558530092596</c:v>
                </c:pt>
                <c:pt idx="26">
                  <c:v>43037.558877314812</c:v>
                </c:pt>
                <c:pt idx="27">
                  <c:v>43037.559224537035</c:v>
                </c:pt>
                <c:pt idx="28">
                  <c:v>43037.559571759259</c:v>
                </c:pt>
                <c:pt idx="29">
                  <c:v>43037.559918981482</c:v>
                </c:pt>
                <c:pt idx="30">
                  <c:v>43037.560266203705</c:v>
                </c:pt>
                <c:pt idx="31">
                  <c:v>43037.560613425929</c:v>
                </c:pt>
                <c:pt idx="32">
                  <c:v>43037.560960648145</c:v>
                </c:pt>
                <c:pt idx="33">
                  <c:v>43037.561307870368</c:v>
                </c:pt>
                <c:pt idx="34">
                  <c:v>43037.561655092592</c:v>
                </c:pt>
                <c:pt idx="35">
                  <c:v>43037.562002314815</c:v>
                </c:pt>
                <c:pt idx="36">
                  <c:v>43037.562361111108</c:v>
                </c:pt>
                <c:pt idx="37">
                  <c:v>43037.562708333331</c:v>
                </c:pt>
                <c:pt idx="38">
                  <c:v>43037.563055555554</c:v>
                </c:pt>
                <c:pt idx="39">
                  <c:v>43037.563391203701</c:v>
                </c:pt>
                <c:pt idx="40">
                  <c:v>43037.563738425924</c:v>
                </c:pt>
                <c:pt idx="41">
                  <c:v>43037.564085648148</c:v>
                </c:pt>
                <c:pt idx="42">
                  <c:v>43037.564432870371</c:v>
                </c:pt>
                <c:pt idx="43">
                  <c:v>43037.564780092594</c:v>
                </c:pt>
                <c:pt idx="44">
                  <c:v>43037.565127314818</c:v>
                </c:pt>
                <c:pt idx="45">
                  <c:v>43037.565474537034</c:v>
                </c:pt>
                <c:pt idx="46">
                  <c:v>43037.565821759257</c:v>
                </c:pt>
                <c:pt idx="47">
                  <c:v>43037.566168981481</c:v>
                </c:pt>
                <c:pt idx="48">
                  <c:v>43037.566516203704</c:v>
                </c:pt>
                <c:pt idx="49">
                  <c:v>43037.566863425927</c:v>
                </c:pt>
                <c:pt idx="50">
                  <c:v>43037.567210648151</c:v>
                </c:pt>
                <c:pt idx="51">
                  <c:v>43037.567557870374</c:v>
                </c:pt>
                <c:pt idx="52">
                  <c:v>43037.56790509259</c:v>
                </c:pt>
                <c:pt idx="53">
                  <c:v>43037.568252314813</c:v>
                </c:pt>
                <c:pt idx="54">
                  <c:v>43037.568599537037</c:v>
                </c:pt>
                <c:pt idx="55">
                  <c:v>43037.56894675926</c:v>
                </c:pt>
              </c:numCache>
            </c:numRef>
          </c:xVal>
          <c:yVal>
            <c:numRef>
              <c:f>'5G'!$F$55:$F$110</c:f>
              <c:numCache>
                <c:formatCode>General</c:formatCode>
                <c:ptCount val="56"/>
                <c:pt idx="0">
                  <c:v>43.37</c:v>
                </c:pt>
                <c:pt idx="1">
                  <c:v>40.520000000000003</c:v>
                </c:pt>
                <c:pt idx="2">
                  <c:v>39.86</c:v>
                </c:pt>
                <c:pt idx="3">
                  <c:v>40.85</c:v>
                </c:pt>
                <c:pt idx="4">
                  <c:v>42.24</c:v>
                </c:pt>
                <c:pt idx="5">
                  <c:v>43.59</c:v>
                </c:pt>
                <c:pt idx="6">
                  <c:v>45.01</c:v>
                </c:pt>
                <c:pt idx="7">
                  <c:v>46.37</c:v>
                </c:pt>
                <c:pt idx="8">
                  <c:v>47.72</c:v>
                </c:pt>
                <c:pt idx="9">
                  <c:v>48.94</c:v>
                </c:pt>
                <c:pt idx="10">
                  <c:v>50.1</c:v>
                </c:pt>
                <c:pt idx="11">
                  <c:v>51.21</c:v>
                </c:pt>
                <c:pt idx="12">
                  <c:v>52.25</c:v>
                </c:pt>
                <c:pt idx="13">
                  <c:v>53.22</c:v>
                </c:pt>
                <c:pt idx="14">
                  <c:v>53.35</c:v>
                </c:pt>
                <c:pt idx="15">
                  <c:v>49.59</c:v>
                </c:pt>
                <c:pt idx="16">
                  <c:v>43.56</c:v>
                </c:pt>
                <c:pt idx="17">
                  <c:v>37.82</c:v>
                </c:pt>
                <c:pt idx="18">
                  <c:v>34.65</c:v>
                </c:pt>
                <c:pt idx="19">
                  <c:v>32.299999999999997</c:v>
                </c:pt>
                <c:pt idx="20">
                  <c:v>31.86</c:v>
                </c:pt>
                <c:pt idx="21">
                  <c:v>32.53</c:v>
                </c:pt>
                <c:pt idx="22">
                  <c:v>34.020000000000003</c:v>
                </c:pt>
                <c:pt idx="23">
                  <c:v>35.6</c:v>
                </c:pt>
                <c:pt idx="24">
                  <c:v>37.159999999999997</c:v>
                </c:pt>
                <c:pt idx="25">
                  <c:v>38.74</c:v>
                </c:pt>
                <c:pt idx="26">
                  <c:v>40.26</c:v>
                </c:pt>
                <c:pt idx="27">
                  <c:v>41.81</c:v>
                </c:pt>
                <c:pt idx="28">
                  <c:v>43.27</c:v>
                </c:pt>
                <c:pt idx="29">
                  <c:v>44.66</c:v>
                </c:pt>
                <c:pt idx="30">
                  <c:v>45.98</c:v>
                </c:pt>
                <c:pt idx="31">
                  <c:v>46.37</c:v>
                </c:pt>
                <c:pt idx="32">
                  <c:v>44.88</c:v>
                </c:pt>
                <c:pt idx="33">
                  <c:v>40.590000000000003</c:v>
                </c:pt>
                <c:pt idx="34">
                  <c:v>36.43</c:v>
                </c:pt>
                <c:pt idx="35">
                  <c:v>33.21</c:v>
                </c:pt>
                <c:pt idx="36">
                  <c:v>31.82</c:v>
                </c:pt>
                <c:pt idx="37">
                  <c:v>30.71</c:v>
                </c:pt>
                <c:pt idx="38">
                  <c:v>31.69</c:v>
                </c:pt>
                <c:pt idx="39">
                  <c:v>33.14</c:v>
                </c:pt>
                <c:pt idx="40">
                  <c:v>34.71</c:v>
                </c:pt>
                <c:pt idx="41">
                  <c:v>36.299999999999997</c:v>
                </c:pt>
                <c:pt idx="42">
                  <c:v>37.85</c:v>
                </c:pt>
                <c:pt idx="43">
                  <c:v>39.4</c:v>
                </c:pt>
                <c:pt idx="44">
                  <c:v>40.92</c:v>
                </c:pt>
                <c:pt idx="45">
                  <c:v>42.4</c:v>
                </c:pt>
                <c:pt idx="46">
                  <c:v>43.79</c:v>
                </c:pt>
                <c:pt idx="47">
                  <c:v>45.08</c:v>
                </c:pt>
                <c:pt idx="48">
                  <c:v>46.43</c:v>
                </c:pt>
                <c:pt idx="49">
                  <c:v>45.66</c:v>
                </c:pt>
                <c:pt idx="50">
                  <c:v>44.43</c:v>
                </c:pt>
                <c:pt idx="51">
                  <c:v>44.95</c:v>
                </c:pt>
                <c:pt idx="52">
                  <c:v>45.79</c:v>
                </c:pt>
                <c:pt idx="53">
                  <c:v>46.66</c:v>
                </c:pt>
                <c:pt idx="54">
                  <c:v>47.59</c:v>
                </c:pt>
                <c:pt idx="55">
                  <c:v>48.49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98-4D48-8752-BB25AAC2C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252800"/>
        <c:axId val="88254720"/>
      </c:scatterChart>
      <c:scatterChart>
        <c:scatterStyle val="lineMarker"/>
        <c:varyColors val="0"/>
        <c:ser>
          <c:idx val="0"/>
          <c:order val="0"/>
          <c:tx>
            <c:strRef>
              <c:f>'5G'!$D$54</c:f>
              <c:strCache>
                <c:ptCount val="1"/>
                <c:pt idx="0">
                  <c:v>CO2(ppm)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'5G'!$A$55:$A$110</c:f>
              <c:numCache>
                <c:formatCode>m/d/yyyy\ h:mm</c:formatCode>
                <c:ptCount val="56"/>
                <c:pt idx="0">
                  <c:v>43037.549849537034</c:v>
                </c:pt>
                <c:pt idx="1">
                  <c:v>43037.550196759257</c:v>
                </c:pt>
                <c:pt idx="2">
                  <c:v>43037.550543981481</c:v>
                </c:pt>
                <c:pt idx="3">
                  <c:v>43037.550891203704</c:v>
                </c:pt>
                <c:pt idx="4">
                  <c:v>43037.551238425927</c:v>
                </c:pt>
                <c:pt idx="5">
                  <c:v>43037.551585648151</c:v>
                </c:pt>
                <c:pt idx="6">
                  <c:v>43037.551932870374</c:v>
                </c:pt>
                <c:pt idx="7">
                  <c:v>43037.55228009259</c:v>
                </c:pt>
                <c:pt idx="8">
                  <c:v>43037.552627314813</c:v>
                </c:pt>
                <c:pt idx="9">
                  <c:v>43037.552974537037</c:v>
                </c:pt>
                <c:pt idx="10">
                  <c:v>43037.55332175926</c:v>
                </c:pt>
                <c:pt idx="11">
                  <c:v>43037.553668981483</c:v>
                </c:pt>
                <c:pt idx="12">
                  <c:v>43037.554016203707</c:v>
                </c:pt>
                <c:pt idx="13">
                  <c:v>43037.554363425923</c:v>
                </c:pt>
                <c:pt idx="14">
                  <c:v>43037.554710648146</c:v>
                </c:pt>
                <c:pt idx="15">
                  <c:v>43037.55505787037</c:v>
                </c:pt>
                <c:pt idx="16">
                  <c:v>43037.555405092593</c:v>
                </c:pt>
                <c:pt idx="17">
                  <c:v>43037.555752314816</c:v>
                </c:pt>
                <c:pt idx="18">
                  <c:v>43037.55609953704</c:v>
                </c:pt>
                <c:pt idx="19">
                  <c:v>43037.556446759256</c:v>
                </c:pt>
                <c:pt idx="20">
                  <c:v>43037.556793981479</c:v>
                </c:pt>
                <c:pt idx="21">
                  <c:v>43037.557141203702</c:v>
                </c:pt>
                <c:pt idx="22">
                  <c:v>43037.557488425926</c:v>
                </c:pt>
                <c:pt idx="23">
                  <c:v>43037.557835648149</c:v>
                </c:pt>
                <c:pt idx="24">
                  <c:v>43037.558182870373</c:v>
                </c:pt>
                <c:pt idx="25">
                  <c:v>43037.558530092596</c:v>
                </c:pt>
                <c:pt idx="26">
                  <c:v>43037.558877314812</c:v>
                </c:pt>
                <c:pt idx="27">
                  <c:v>43037.559224537035</c:v>
                </c:pt>
                <c:pt idx="28">
                  <c:v>43037.559571759259</c:v>
                </c:pt>
                <c:pt idx="29">
                  <c:v>43037.559918981482</c:v>
                </c:pt>
                <c:pt idx="30">
                  <c:v>43037.560266203705</c:v>
                </c:pt>
                <c:pt idx="31">
                  <c:v>43037.560613425929</c:v>
                </c:pt>
                <c:pt idx="32">
                  <c:v>43037.560960648145</c:v>
                </c:pt>
                <c:pt idx="33">
                  <c:v>43037.561307870368</c:v>
                </c:pt>
                <c:pt idx="34">
                  <c:v>43037.561655092592</c:v>
                </c:pt>
                <c:pt idx="35">
                  <c:v>43037.562002314815</c:v>
                </c:pt>
                <c:pt idx="36">
                  <c:v>43037.562361111108</c:v>
                </c:pt>
                <c:pt idx="37">
                  <c:v>43037.562708333331</c:v>
                </c:pt>
                <c:pt idx="38">
                  <c:v>43037.563055555554</c:v>
                </c:pt>
                <c:pt idx="39">
                  <c:v>43037.563391203701</c:v>
                </c:pt>
                <c:pt idx="40">
                  <c:v>43037.563738425924</c:v>
                </c:pt>
                <c:pt idx="41">
                  <c:v>43037.564085648148</c:v>
                </c:pt>
                <c:pt idx="42">
                  <c:v>43037.564432870371</c:v>
                </c:pt>
                <c:pt idx="43">
                  <c:v>43037.564780092594</c:v>
                </c:pt>
                <c:pt idx="44">
                  <c:v>43037.565127314818</c:v>
                </c:pt>
                <c:pt idx="45">
                  <c:v>43037.565474537034</c:v>
                </c:pt>
                <c:pt idx="46">
                  <c:v>43037.565821759257</c:v>
                </c:pt>
                <c:pt idx="47">
                  <c:v>43037.566168981481</c:v>
                </c:pt>
                <c:pt idx="48">
                  <c:v>43037.566516203704</c:v>
                </c:pt>
                <c:pt idx="49">
                  <c:v>43037.566863425927</c:v>
                </c:pt>
                <c:pt idx="50">
                  <c:v>43037.567210648151</c:v>
                </c:pt>
                <c:pt idx="51">
                  <c:v>43037.567557870374</c:v>
                </c:pt>
                <c:pt idx="52">
                  <c:v>43037.56790509259</c:v>
                </c:pt>
                <c:pt idx="53">
                  <c:v>43037.568252314813</c:v>
                </c:pt>
                <c:pt idx="54">
                  <c:v>43037.568599537037</c:v>
                </c:pt>
                <c:pt idx="55">
                  <c:v>43037.56894675926</c:v>
                </c:pt>
              </c:numCache>
            </c:numRef>
          </c:xVal>
          <c:yVal>
            <c:numRef>
              <c:f>'5G'!$D$55:$D$110</c:f>
              <c:numCache>
                <c:formatCode>General</c:formatCode>
                <c:ptCount val="56"/>
                <c:pt idx="0">
                  <c:v>530</c:v>
                </c:pt>
                <c:pt idx="1">
                  <c:v>525</c:v>
                </c:pt>
                <c:pt idx="2">
                  <c:v>515</c:v>
                </c:pt>
                <c:pt idx="3">
                  <c:v>519</c:v>
                </c:pt>
                <c:pt idx="4">
                  <c:v>515</c:v>
                </c:pt>
                <c:pt idx="5">
                  <c:v>529</c:v>
                </c:pt>
                <c:pt idx="6">
                  <c:v>531</c:v>
                </c:pt>
                <c:pt idx="7">
                  <c:v>544</c:v>
                </c:pt>
                <c:pt idx="8">
                  <c:v>551</c:v>
                </c:pt>
                <c:pt idx="9">
                  <c:v>570</c:v>
                </c:pt>
                <c:pt idx="10">
                  <c:v>589</c:v>
                </c:pt>
                <c:pt idx="11">
                  <c:v>609</c:v>
                </c:pt>
                <c:pt idx="12">
                  <c:v>624</c:v>
                </c:pt>
                <c:pt idx="13">
                  <c:v>644</c:v>
                </c:pt>
                <c:pt idx="14">
                  <c:v>635</c:v>
                </c:pt>
                <c:pt idx="15">
                  <c:v>602</c:v>
                </c:pt>
                <c:pt idx="16">
                  <c:v>551</c:v>
                </c:pt>
                <c:pt idx="17">
                  <c:v>526</c:v>
                </c:pt>
                <c:pt idx="18">
                  <c:v>523</c:v>
                </c:pt>
                <c:pt idx="19">
                  <c:v>518</c:v>
                </c:pt>
                <c:pt idx="20">
                  <c:v>510</c:v>
                </c:pt>
                <c:pt idx="21">
                  <c:v>508</c:v>
                </c:pt>
                <c:pt idx="22">
                  <c:v>514</c:v>
                </c:pt>
                <c:pt idx="23">
                  <c:v>516</c:v>
                </c:pt>
                <c:pt idx="24">
                  <c:v>523</c:v>
                </c:pt>
                <c:pt idx="25">
                  <c:v>530</c:v>
                </c:pt>
                <c:pt idx="26">
                  <c:v>542</c:v>
                </c:pt>
                <c:pt idx="27">
                  <c:v>551</c:v>
                </c:pt>
                <c:pt idx="28">
                  <c:v>572</c:v>
                </c:pt>
                <c:pt idx="29">
                  <c:v>584</c:v>
                </c:pt>
                <c:pt idx="30">
                  <c:v>603</c:v>
                </c:pt>
                <c:pt idx="31">
                  <c:v>609</c:v>
                </c:pt>
                <c:pt idx="32">
                  <c:v>589</c:v>
                </c:pt>
                <c:pt idx="33">
                  <c:v>568</c:v>
                </c:pt>
                <c:pt idx="34">
                  <c:v>550</c:v>
                </c:pt>
                <c:pt idx="35">
                  <c:v>531</c:v>
                </c:pt>
                <c:pt idx="36">
                  <c:v>545</c:v>
                </c:pt>
                <c:pt idx="37">
                  <c:v>523</c:v>
                </c:pt>
                <c:pt idx="38">
                  <c:v>521</c:v>
                </c:pt>
                <c:pt idx="39">
                  <c:v>518</c:v>
                </c:pt>
                <c:pt idx="40">
                  <c:v>522</c:v>
                </c:pt>
                <c:pt idx="41">
                  <c:v>528</c:v>
                </c:pt>
                <c:pt idx="42">
                  <c:v>535</c:v>
                </c:pt>
                <c:pt idx="43">
                  <c:v>547</c:v>
                </c:pt>
                <c:pt idx="44">
                  <c:v>563</c:v>
                </c:pt>
                <c:pt idx="45">
                  <c:v>578</c:v>
                </c:pt>
                <c:pt idx="46">
                  <c:v>595</c:v>
                </c:pt>
                <c:pt idx="47">
                  <c:v>611</c:v>
                </c:pt>
                <c:pt idx="48">
                  <c:v>636</c:v>
                </c:pt>
                <c:pt idx="49">
                  <c:v>617</c:v>
                </c:pt>
                <c:pt idx="50">
                  <c:v>602</c:v>
                </c:pt>
                <c:pt idx="51">
                  <c:v>594</c:v>
                </c:pt>
                <c:pt idx="52">
                  <c:v>590</c:v>
                </c:pt>
                <c:pt idx="53">
                  <c:v>591</c:v>
                </c:pt>
                <c:pt idx="54">
                  <c:v>582</c:v>
                </c:pt>
                <c:pt idx="55">
                  <c:v>582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898-4D48-8752-BB25AAC2C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577536"/>
        <c:axId val="88576000"/>
      </c:scatterChart>
      <c:valAx>
        <c:axId val="88252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254720"/>
        <c:crosses val="autoZero"/>
        <c:crossBetween val="midCat"/>
      </c:valAx>
      <c:valAx>
        <c:axId val="8825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252800"/>
        <c:crosses val="autoZero"/>
        <c:crossBetween val="midCat"/>
      </c:valAx>
      <c:valAx>
        <c:axId val="8857600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77536"/>
        <c:crosses val="max"/>
        <c:crossBetween val="midCat"/>
      </c:valAx>
      <c:valAx>
        <c:axId val="88577536"/>
        <c:scaling>
          <c:orientation val="minMax"/>
        </c:scaling>
        <c:delete val="1"/>
        <c:axPos val="b"/>
        <c:numFmt formatCode="m/d/yyyy\ h:mm" sourceLinked="1"/>
        <c:majorTickMark val="out"/>
        <c:minorTickMark val="none"/>
        <c:tickLblPos val="nextTo"/>
        <c:crossAx val="885760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</a:t>
            </a:r>
            <a:r>
              <a:rPr lang="en-US" b="1" baseline="0"/>
              <a:t> 1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6.3568452544830498E-2"/>
                  <c:y val="-0.1582894736842105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'5G'!$H$4:$H$15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'5G'!$I$4:$I$15</c:f>
              <c:numCache>
                <c:formatCode>General</c:formatCode>
                <c:ptCount val="12"/>
                <c:pt idx="0">
                  <c:v>529</c:v>
                </c:pt>
                <c:pt idx="1">
                  <c:v>531</c:v>
                </c:pt>
                <c:pt idx="2">
                  <c:v>544</c:v>
                </c:pt>
                <c:pt idx="3">
                  <c:v>551</c:v>
                </c:pt>
                <c:pt idx="4">
                  <c:v>570</c:v>
                </c:pt>
                <c:pt idx="5">
                  <c:v>589</c:v>
                </c:pt>
                <c:pt idx="6">
                  <c:v>609</c:v>
                </c:pt>
                <c:pt idx="7">
                  <c:v>624</c:v>
                </c:pt>
                <c:pt idx="8">
                  <c:v>644</c:v>
                </c:pt>
                <c:pt idx="9">
                  <c:v>635</c:v>
                </c:pt>
                <c:pt idx="10">
                  <c:v>602</c:v>
                </c:pt>
                <c:pt idx="11">
                  <c:v>551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979-4505-86C8-E61409F2A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317312"/>
        <c:axId val="88323200"/>
      </c:scatterChart>
      <c:valAx>
        <c:axId val="88317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323200"/>
        <c:crosses val="autoZero"/>
        <c:crossBetween val="midCat"/>
      </c:valAx>
      <c:valAx>
        <c:axId val="8832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3173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Measurement 3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8558082337609891E-2"/>
          <c:y val="0.17171296296296298"/>
          <c:w val="0.86489180111227359"/>
          <c:h val="0.72088764946048411"/>
        </c:manualLayout>
      </c:layout>
      <c:scatterChart>
        <c:scatterStyle val="lineMarker"/>
        <c:varyColors val="0"/>
        <c:ser>
          <c:idx val="0"/>
          <c:order val="0"/>
          <c:tx>
            <c:strRef>
              <c:f>'1C'!$I$33</c:f>
              <c:strCache>
                <c:ptCount val="1"/>
                <c:pt idx="0">
                  <c:v>CO2(ppm)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'1C'!$H$34:$H$45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'1C'!$I$34:$I$45</c:f>
              <c:numCache>
                <c:formatCode>General</c:formatCode>
                <c:ptCount val="12"/>
                <c:pt idx="0">
                  <c:v>505</c:v>
                </c:pt>
                <c:pt idx="1">
                  <c:v>509</c:v>
                </c:pt>
                <c:pt idx="2">
                  <c:v>512</c:v>
                </c:pt>
                <c:pt idx="3">
                  <c:v>513</c:v>
                </c:pt>
                <c:pt idx="4">
                  <c:v>517</c:v>
                </c:pt>
                <c:pt idx="5">
                  <c:v>521</c:v>
                </c:pt>
                <c:pt idx="6">
                  <c:v>526</c:v>
                </c:pt>
                <c:pt idx="7">
                  <c:v>531</c:v>
                </c:pt>
                <c:pt idx="8">
                  <c:v>539</c:v>
                </c:pt>
                <c:pt idx="9">
                  <c:v>544</c:v>
                </c:pt>
                <c:pt idx="10">
                  <c:v>537</c:v>
                </c:pt>
                <c:pt idx="11">
                  <c:v>535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E8B-45E2-8DD2-2EA4EFFFD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844736"/>
        <c:axId val="85846272"/>
      </c:scatterChart>
      <c:valAx>
        <c:axId val="85844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846272"/>
        <c:crosses val="autoZero"/>
        <c:crossBetween val="midCat"/>
      </c:valAx>
      <c:valAx>
        <c:axId val="85846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8447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6.0654699631077585E-2"/>
                  <c:y val="-0.1715347423677303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'5G'!$H$19:$H$30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'5G'!$I$19:$I$30</c:f>
              <c:numCache>
                <c:formatCode>General</c:formatCode>
                <c:ptCount val="12"/>
                <c:pt idx="0">
                  <c:v>514</c:v>
                </c:pt>
                <c:pt idx="1">
                  <c:v>516</c:v>
                </c:pt>
                <c:pt idx="2">
                  <c:v>523</c:v>
                </c:pt>
                <c:pt idx="3">
                  <c:v>530</c:v>
                </c:pt>
                <c:pt idx="4">
                  <c:v>542</c:v>
                </c:pt>
                <c:pt idx="5">
                  <c:v>551</c:v>
                </c:pt>
                <c:pt idx="6">
                  <c:v>572</c:v>
                </c:pt>
                <c:pt idx="7">
                  <c:v>584</c:v>
                </c:pt>
                <c:pt idx="8">
                  <c:v>603</c:v>
                </c:pt>
                <c:pt idx="9">
                  <c:v>609</c:v>
                </c:pt>
                <c:pt idx="10">
                  <c:v>589</c:v>
                </c:pt>
                <c:pt idx="11">
                  <c:v>568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5DD-4A5C-8E0A-11646EA7E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365696"/>
        <c:axId val="88387968"/>
      </c:scatterChart>
      <c:valAx>
        <c:axId val="88365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387968"/>
        <c:crosses val="autoZero"/>
        <c:crossBetween val="midCat"/>
      </c:valAx>
      <c:valAx>
        <c:axId val="88387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3656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6.7764256740634687E-2"/>
                  <c:y val="-0.157874015748031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'5G'!$H$34:$H$45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'5G'!$I$34:$I$45</c:f>
              <c:numCache>
                <c:formatCode>General</c:formatCode>
                <c:ptCount val="12"/>
                <c:pt idx="0">
                  <c:v>522</c:v>
                </c:pt>
                <c:pt idx="1">
                  <c:v>528</c:v>
                </c:pt>
                <c:pt idx="2">
                  <c:v>535</c:v>
                </c:pt>
                <c:pt idx="3">
                  <c:v>547</c:v>
                </c:pt>
                <c:pt idx="4">
                  <c:v>563</c:v>
                </c:pt>
                <c:pt idx="5">
                  <c:v>578</c:v>
                </c:pt>
                <c:pt idx="6">
                  <c:v>595</c:v>
                </c:pt>
                <c:pt idx="7">
                  <c:v>611</c:v>
                </c:pt>
                <c:pt idx="8">
                  <c:v>636</c:v>
                </c:pt>
                <c:pt idx="9">
                  <c:v>617</c:v>
                </c:pt>
                <c:pt idx="10">
                  <c:v>602</c:v>
                </c:pt>
                <c:pt idx="11">
                  <c:v>594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EC1-4EFC-BEE6-9AD025D16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147840"/>
        <c:axId val="88149376"/>
      </c:scatterChart>
      <c:valAx>
        <c:axId val="881478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149376"/>
        <c:crosses val="autoZero"/>
        <c:crossBetween val="midCat"/>
      </c:valAx>
      <c:valAx>
        <c:axId val="88149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1478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</a:t>
            </a:r>
            <a:r>
              <a:rPr lang="en-US" b="1" baseline="0"/>
              <a:t> 1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'6C'!$H$4:$H$13</c:f>
              <c:numCache>
                <c:formatCode>General</c:formatCode>
                <c:ptCount val="10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</c:numCache>
            </c:numRef>
          </c:xVal>
          <c:yVal>
            <c:numRef>
              <c:f>'6C'!$I$4:$I$13</c:f>
              <c:numCache>
                <c:formatCode>General</c:formatCode>
                <c:ptCount val="10"/>
                <c:pt idx="0">
                  <c:v>464</c:v>
                </c:pt>
                <c:pt idx="1">
                  <c:v>470</c:v>
                </c:pt>
                <c:pt idx="2">
                  <c:v>469</c:v>
                </c:pt>
                <c:pt idx="3">
                  <c:v>478</c:v>
                </c:pt>
                <c:pt idx="4">
                  <c:v>486</c:v>
                </c:pt>
                <c:pt idx="5">
                  <c:v>494</c:v>
                </c:pt>
                <c:pt idx="6">
                  <c:v>504</c:v>
                </c:pt>
                <c:pt idx="7">
                  <c:v>517</c:v>
                </c:pt>
                <c:pt idx="8">
                  <c:v>528</c:v>
                </c:pt>
                <c:pt idx="9">
                  <c:v>549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68-4A09-86EB-F0AD5148B8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208896"/>
        <c:axId val="88210432"/>
      </c:scatterChart>
      <c:valAx>
        <c:axId val="88208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210432"/>
        <c:crosses val="autoZero"/>
        <c:crossBetween val="midCat"/>
      </c:valAx>
      <c:valAx>
        <c:axId val="88210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2088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6.0654699631077585E-2"/>
                  <c:y val="-0.1908668279210196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'6C'!$H$19:$H$30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'6C'!$I$19:$I$30</c:f>
              <c:numCache>
                <c:formatCode>General</c:formatCode>
                <c:ptCount val="12"/>
                <c:pt idx="0">
                  <c:v>485</c:v>
                </c:pt>
                <c:pt idx="1">
                  <c:v>508</c:v>
                </c:pt>
                <c:pt idx="2">
                  <c:v>526</c:v>
                </c:pt>
                <c:pt idx="3">
                  <c:v>538</c:v>
                </c:pt>
                <c:pt idx="4">
                  <c:v>541</c:v>
                </c:pt>
                <c:pt idx="5">
                  <c:v>554</c:v>
                </c:pt>
                <c:pt idx="6">
                  <c:v>570</c:v>
                </c:pt>
                <c:pt idx="7">
                  <c:v>577</c:v>
                </c:pt>
                <c:pt idx="8">
                  <c:v>585</c:v>
                </c:pt>
                <c:pt idx="9">
                  <c:v>589</c:v>
                </c:pt>
                <c:pt idx="10">
                  <c:v>578</c:v>
                </c:pt>
                <c:pt idx="11">
                  <c:v>565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4DC-480F-8AD5-7138B69D1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483200"/>
        <c:axId val="94484736"/>
      </c:scatterChart>
      <c:valAx>
        <c:axId val="94483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484736"/>
        <c:crosses val="autoZero"/>
        <c:crossBetween val="midCat"/>
      </c:valAx>
      <c:valAx>
        <c:axId val="9448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4832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7.8137217113595073E-2"/>
                  <c:y val="-0.1709880753094839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'6C'!$H$34:$H$45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'6C'!$I$34:$I$45</c:f>
              <c:numCache>
                <c:formatCode>General</c:formatCode>
                <c:ptCount val="12"/>
                <c:pt idx="0">
                  <c:v>498</c:v>
                </c:pt>
                <c:pt idx="1">
                  <c:v>496</c:v>
                </c:pt>
                <c:pt idx="2">
                  <c:v>502</c:v>
                </c:pt>
                <c:pt idx="3">
                  <c:v>504</c:v>
                </c:pt>
                <c:pt idx="4">
                  <c:v>510</c:v>
                </c:pt>
                <c:pt idx="5">
                  <c:v>518</c:v>
                </c:pt>
                <c:pt idx="6">
                  <c:v>539</c:v>
                </c:pt>
                <c:pt idx="7">
                  <c:v>583</c:v>
                </c:pt>
                <c:pt idx="8">
                  <c:v>598</c:v>
                </c:pt>
                <c:pt idx="9">
                  <c:v>609</c:v>
                </c:pt>
                <c:pt idx="10">
                  <c:v>604</c:v>
                </c:pt>
                <c:pt idx="11">
                  <c:v>585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D12-4846-9D0E-BE505E7B3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588928"/>
        <c:axId val="94590464"/>
      </c:scatterChart>
      <c:valAx>
        <c:axId val="94588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590464"/>
        <c:crosses val="autoZero"/>
        <c:crossBetween val="midCat"/>
      </c:valAx>
      <c:valAx>
        <c:axId val="94590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5889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All Measurements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'6C'!$E$54</c:f>
              <c:strCache>
                <c:ptCount val="1"/>
                <c:pt idx="0">
                  <c:v>Temp(°C)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'6C'!$A$55:$A$110</c:f>
              <c:numCache>
                <c:formatCode>m/d/yyyy\ h:mm</c:formatCode>
                <c:ptCount val="56"/>
                <c:pt idx="0">
                  <c:v>43037.722233796296</c:v>
                </c:pt>
                <c:pt idx="1">
                  <c:v>43037.722581018519</c:v>
                </c:pt>
                <c:pt idx="2">
                  <c:v>43037.722928240742</c:v>
                </c:pt>
                <c:pt idx="3">
                  <c:v>43037.723275462966</c:v>
                </c:pt>
                <c:pt idx="4">
                  <c:v>43037.723622685182</c:v>
                </c:pt>
                <c:pt idx="5">
                  <c:v>43037.723969907405</c:v>
                </c:pt>
                <c:pt idx="6">
                  <c:v>43037.724317129629</c:v>
                </c:pt>
                <c:pt idx="7">
                  <c:v>43037.724664351852</c:v>
                </c:pt>
                <c:pt idx="8">
                  <c:v>43037.725011574075</c:v>
                </c:pt>
                <c:pt idx="9">
                  <c:v>43037.725358796299</c:v>
                </c:pt>
                <c:pt idx="10">
                  <c:v>43037.725706018522</c:v>
                </c:pt>
                <c:pt idx="11">
                  <c:v>43037.726053240738</c:v>
                </c:pt>
                <c:pt idx="12">
                  <c:v>43037.726400462961</c:v>
                </c:pt>
                <c:pt idx="13">
                  <c:v>43037.726747685185</c:v>
                </c:pt>
                <c:pt idx="14">
                  <c:v>43037.727094907408</c:v>
                </c:pt>
                <c:pt idx="15">
                  <c:v>43037.727442129632</c:v>
                </c:pt>
                <c:pt idx="16">
                  <c:v>43037.727789351855</c:v>
                </c:pt>
                <c:pt idx="17">
                  <c:v>43037.728136574071</c:v>
                </c:pt>
                <c:pt idx="18">
                  <c:v>43037.728483796294</c:v>
                </c:pt>
                <c:pt idx="19">
                  <c:v>43037.728831018518</c:v>
                </c:pt>
                <c:pt idx="20">
                  <c:v>43037.729178240741</c:v>
                </c:pt>
                <c:pt idx="21">
                  <c:v>43037.729525462964</c:v>
                </c:pt>
                <c:pt idx="22">
                  <c:v>43037.729872685188</c:v>
                </c:pt>
                <c:pt idx="23">
                  <c:v>43037.730219907404</c:v>
                </c:pt>
                <c:pt idx="24">
                  <c:v>43037.730567129627</c:v>
                </c:pt>
                <c:pt idx="25">
                  <c:v>43037.730914351851</c:v>
                </c:pt>
                <c:pt idx="26">
                  <c:v>43037.731261574074</c:v>
                </c:pt>
                <c:pt idx="27">
                  <c:v>43037.731608796297</c:v>
                </c:pt>
                <c:pt idx="28">
                  <c:v>43037.731956018521</c:v>
                </c:pt>
                <c:pt idx="29">
                  <c:v>43037.732303240744</c:v>
                </c:pt>
                <c:pt idx="30">
                  <c:v>43037.73265046296</c:v>
                </c:pt>
                <c:pt idx="31">
                  <c:v>43037.732997685183</c:v>
                </c:pt>
                <c:pt idx="32">
                  <c:v>43037.733344907407</c:v>
                </c:pt>
                <c:pt idx="33">
                  <c:v>43037.73369212963</c:v>
                </c:pt>
                <c:pt idx="34">
                  <c:v>43037.734039351853</c:v>
                </c:pt>
                <c:pt idx="35">
                  <c:v>43037.734386574077</c:v>
                </c:pt>
                <c:pt idx="36">
                  <c:v>43037.734733796293</c:v>
                </c:pt>
                <c:pt idx="37">
                  <c:v>43037.735081018516</c:v>
                </c:pt>
                <c:pt idx="38">
                  <c:v>43037.73542824074</c:v>
                </c:pt>
                <c:pt idx="39">
                  <c:v>43037.735775462963</c:v>
                </c:pt>
                <c:pt idx="40">
                  <c:v>43037.736122685186</c:v>
                </c:pt>
                <c:pt idx="41">
                  <c:v>43037.73646990741</c:v>
                </c:pt>
                <c:pt idx="42">
                  <c:v>43037.736817129633</c:v>
                </c:pt>
                <c:pt idx="43">
                  <c:v>43037.737164351849</c:v>
                </c:pt>
                <c:pt idx="44">
                  <c:v>43037.737511574072</c:v>
                </c:pt>
                <c:pt idx="45">
                  <c:v>43037.737858796296</c:v>
                </c:pt>
                <c:pt idx="46">
                  <c:v>43037.738206018519</c:v>
                </c:pt>
                <c:pt idx="47">
                  <c:v>43037.738553240742</c:v>
                </c:pt>
                <c:pt idx="48">
                  <c:v>43037.738900462966</c:v>
                </c:pt>
                <c:pt idx="49">
                  <c:v>43037.739247685182</c:v>
                </c:pt>
                <c:pt idx="50">
                  <c:v>43037.739594907405</c:v>
                </c:pt>
                <c:pt idx="51">
                  <c:v>43037.739942129629</c:v>
                </c:pt>
                <c:pt idx="52">
                  <c:v>43037.740289351852</c:v>
                </c:pt>
                <c:pt idx="53">
                  <c:v>43037.740636574075</c:v>
                </c:pt>
                <c:pt idx="54">
                  <c:v>43037.740983796299</c:v>
                </c:pt>
                <c:pt idx="55">
                  <c:v>43037.741331018522</c:v>
                </c:pt>
              </c:numCache>
            </c:numRef>
          </c:xVal>
          <c:yVal>
            <c:numRef>
              <c:f>'6C'!$E$55:$E$110</c:f>
              <c:numCache>
                <c:formatCode>General</c:formatCode>
                <c:ptCount val="56"/>
                <c:pt idx="0">
                  <c:v>20.87</c:v>
                </c:pt>
                <c:pt idx="1">
                  <c:v>20.399999999999999</c:v>
                </c:pt>
                <c:pt idx="2">
                  <c:v>19.97</c:v>
                </c:pt>
                <c:pt idx="3">
                  <c:v>19.559999999999999</c:v>
                </c:pt>
                <c:pt idx="4">
                  <c:v>19.170000000000002</c:v>
                </c:pt>
                <c:pt idx="5">
                  <c:v>18.82</c:v>
                </c:pt>
                <c:pt idx="6">
                  <c:v>18.489999999999998</c:v>
                </c:pt>
                <c:pt idx="7">
                  <c:v>18.18</c:v>
                </c:pt>
                <c:pt idx="8">
                  <c:v>17.850000000000001</c:v>
                </c:pt>
                <c:pt idx="9">
                  <c:v>17.579999999999998</c:v>
                </c:pt>
                <c:pt idx="10">
                  <c:v>17.32</c:v>
                </c:pt>
                <c:pt idx="11">
                  <c:v>17.059999999999999</c:v>
                </c:pt>
                <c:pt idx="12">
                  <c:v>16.82</c:v>
                </c:pt>
                <c:pt idx="13">
                  <c:v>16.600000000000001</c:v>
                </c:pt>
                <c:pt idx="14">
                  <c:v>16.329999999999998</c:v>
                </c:pt>
                <c:pt idx="15">
                  <c:v>16.04</c:v>
                </c:pt>
                <c:pt idx="16">
                  <c:v>15.65</c:v>
                </c:pt>
                <c:pt idx="17">
                  <c:v>15.26</c:v>
                </c:pt>
                <c:pt idx="18">
                  <c:v>14.84</c:v>
                </c:pt>
                <c:pt idx="19">
                  <c:v>14.42</c:v>
                </c:pt>
                <c:pt idx="20">
                  <c:v>13.97</c:v>
                </c:pt>
                <c:pt idx="21">
                  <c:v>13.66</c:v>
                </c:pt>
                <c:pt idx="22">
                  <c:v>13.4</c:v>
                </c:pt>
                <c:pt idx="23">
                  <c:v>13.24</c:v>
                </c:pt>
                <c:pt idx="24">
                  <c:v>13.1</c:v>
                </c:pt>
                <c:pt idx="25">
                  <c:v>13.01</c:v>
                </c:pt>
                <c:pt idx="26">
                  <c:v>12.94</c:v>
                </c:pt>
                <c:pt idx="27">
                  <c:v>12.9</c:v>
                </c:pt>
                <c:pt idx="28">
                  <c:v>12.89</c:v>
                </c:pt>
                <c:pt idx="29">
                  <c:v>12.84</c:v>
                </c:pt>
                <c:pt idx="30">
                  <c:v>12.83</c:v>
                </c:pt>
                <c:pt idx="31">
                  <c:v>12.82</c:v>
                </c:pt>
                <c:pt idx="32">
                  <c:v>12.76</c:v>
                </c:pt>
                <c:pt idx="33">
                  <c:v>12.61</c:v>
                </c:pt>
                <c:pt idx="34">
                  <c:v>12.4</c:v>
                </c:pt>
                <c:pt idx="35">
                  <c:v>12.16</c:v>
                </c:pt>
                <c:pt idx="36">
                  <c:v>11.88</c:v>
                </c:pt>
                <c:pt idx="37">
                  <c:v>11.62</c:v>
                </c:pt>
                <c:pt idx="38">
                  <c:v>11.37</c:v>
                </c:pt>
                <c:pt idx="39">
                  <c:v>11.17</c:v>
                </c:pt>
                <c:pt idx="40">
                  <c:v>11.04</c:v>
                </c:pt>
                <c:pt idx="41">
                  <c:v>10.91</c:v>
                </c:pt>
                <c:pt idx="42">
                  <c:v>10.81</c:v>
                </c:pt>
                <c:pt idx="43">
                  <c:v>10.74</c:v>
                </c:pt>
                <c:pt idx="44">
                  <c:v>10.68</c:v>
                </c:pt>
                <c:pt idx="45">
                  <c:v>10.62</c:v>
                </c:pt>
                <c:pt idx="46">
                  <c:v>10.63</c:v>
                </c:pt>
                <c:pt idx="47">
                  <c:v>10.68</c:v>
                </c:pt>
                <c:pt idx="48">
                  <c:v>10.77</c:v>
                </c:pt>
                <c:pt idx="49">
                  <c:v>10.89</c:v>
                </c:pt>
                <c:pt idx="50">
                  <c:v>10.98</c:v>
                </c:pt>
                <c:pt idx="51">
                  <c:v>11.04</c:v>
                </c:pt>
                <c:pt idx="52">
                  <c:v>11.06</c:v>
                </c:pt>
                <c:pt idx="53">
                  <c:v>11.07</c:v>
                </c:pt>
                <c:pt idx="54">
                  <c:v>11.1</c:v>
                </c:pt>
                <c:pt idx="55">
                  <c:v>11.14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89-485F-992A-ECD3C2E6AB3C}"/>
            </c:ext>
          </c:extLst>
        </c:ser>
        <c:ser>
          <c:idx val="2"/>
          <c:order val="2"/>
          <c:tx>
            <c:strRef>
              <c:f>'6C'!$F$54</c:f>
              <c:strCache>
                <c:ptCount val="1"/>
                <c:pt idx="0">
                  <c:v>RH(%)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'6C'!$A$55:$A$110</c:f>
              <c:numCache>
                <c:formatCode>m/d/yyyy\ h:mm</c:formatCode>
                <c:ptCount val="56"/>
                <c:pt idx="0">
                  <c:v>43037.722233796296</c:v>
                </c:pt>
                <c:pt idx="1">
                  <c:v>43037.722581018519</c:v>
                </c:pt>
                <c:pt idx="2">
                  <c:v>43037.722928240742</c:v>
                </c:pt>
                <c:pt idx="3">
                  <c:v>43037.723275462966</c:v>
                </c:pt>
                <c:pt idx="4">
                  <c:v>43037.723622685182</c:v>
                </c:pt>
                <c:pt idx="5">
                  <c:v>43037.723969907405</c:v>
                </c:pt>
                <c:pt idx="6">
                  <c:v>43037.724317129629</c:v>
                </c:pt>
                <c:pt idx="7">
                  <c:v>43037.724664351852</c:v>
                </c:pt>
                <c:pt idx="8">
                  <c:v>43037.725011574075</c:v>
                </c:pt>
                <c:pt idx="9">
                  <c:v>43037.725358796299</c:v>
                </c:pt>
                <c:pt idx="10">
                  <c:v>43037.725706018522</c:v>
                </c:pt>
                <c:pt idx="11">
                  <c:v>43037.726053240738</c:v>
                </c:pt>
                <c:pt idx="12">
                  <c:v>43037.726400462961</c:v>
                </c:pt>
                <c:pt idx="13">
                  <c:v>43037.726747685185</c:v>
                </c:pt>
                <c:pt idx="14">
                  <c:v>43037.727094907408</c:v>
                </c:pt>
                <c:pt idx="15">
                  <c:v>43037.727442129632</c:v>
                </c:pt>
                <c:pt idx="16">
                  <c:v>43037.727789351855</c:v>
                </c:pt>
                <c:pt idx="17">
                  <c:v>43037.728136574071</c:v>
                </c:pt>
                <c:pt idx="18">
                  <c:v>43037.728483796294</c:v>
                </c:pt>
                <c:pt idx="19">
                  <c:v>43037.728831018518</c:v>
                </c:pt>
                <c:pt idx="20">
                  <c:v>43037.729178240741</c:v>
                </c:pt>
                <c:pt idx="21">
                  <c:v>43037.729525462964</c:v>
                </c:pt>
                <c:pt idx="22">
                  <c:v>43037.729872685188</c:v>
                </c:pt>
                <c:pt idx="23">
                  <c:v>43037.730219907404</c:v>
                </c:pt>
                <c:pt idx="24">
                  <c:v>43037.730567129627</c:v>
                </c:pt>
                <c:pt idx="25">
                  <c:v>43037.730914351851</c:v>
                </c:pt>
                <c:pt idx="26">
                  <c:v>43037.731261574074</c:v>
                </c:pt>
                <c:pt idx="27">
                  <c:v>43037.731608796297</c:v>
                </c:pt>
                <c:pt idx="28">
                  <c:v>43037.731956018521</c:v>
                </c:pt>
                <c:pt idx="29">
                  <c:v>43037.732303240744</c:v>
                </c:pt>
                <c:pt idx="30">
                  <c:v>43037.73265046296</c:v>
                </c:pt>
                <c:pt idx="31">
                  <c:v>43037.732997685183</c:v>
                </c:pt>
                <c:pt idx="32">
                  <c:v>43037.733344907407</c:v>
                </c:pt>
                <c:pt idx="33">
                  <c:v>43037.73369212963</c:v>
                </c:pt>
                <c:pt idx="34">
                  <c:v>43037.734039351853</c:v>
                </c:pt>
                <c:pt idx="35">
                  <c:v>43037.734386574077</c:v>
                </c:pt>
                <c:pt idx="36">
                  <c:v>43037.734733796293</c:v>
                </c:pt>
                <c:pt idx="37">
                  <c:v>43037.735081018516</c:v>
                </c:pt>
                <c:pt idx="38">
                  <c:v>43037.73542824074</c:v>
                </c:pt>
                <c:pt idx="39">
                  <c:v>43037.735775462963</c:v>
                </c:pt>
                <c:pt idx="40">
                  <c:v>43037.736122685186</c:v>
                </c:pt>
                <c:pt idx="41">
                  <c:v>43037.73646990741</c:v>
                </c:pt>
                <c:pt idx="42">
                  <c:v>43037.736817129633</c:v>
                </c:pt>
                <c:pt idx="43">
                  <c:v>43037.737164351849</c:v>
                </c:pt>
                <c:pt idx="44">
                  <c:v>43037.737511574072</c:v>
                </c:pt>
                <c:pt idx="45">
                  <c:v>43037.737858796296</c:v>
                </c:pt>
                <c:pt idx="46">
                  <c:v>43037.738206018519</c:v>
                </c:pt>
                <c:pt idx="47">
                  <c:v>43037.738553240742</c:v>
                </c:pt>
                <c:pt idx="48">
                  <c:v>43037.738900462966</c:v>
                </c:pt>
                <c:pt idx="49">
                  <c:v>43037.739247685182</c:v>
                </c:pt>
                <c:pt idx="50">
                  <c:v>43037.739594907405</c:v>
                </c:pt>
                <c:pt idx="51">
                  <c:v>43037.739942129629</c:v>
                </c:pt>
                <c:pt idx="52">
                  <c:v>43037.740289351852</c:v>
                </c:pt>
                <c:pt idx="53">
                  <c:v>43037.740636574075</c:v>
                </c:pt>
                <c:pt idx="54">
                  <c:v>43037.740983796299</c:v>
                </c:pt>
                <c:pt idx="55">
                  <c:v>43037.741331018522</c:v>
                </c:pt>
              </c:numCache>
            </c:numRef>
          </c:xVal>
          <c:yVal>
            <c:numRef>
              <c:f>'6C'!$F$55:$F$110</c:f>
              <c:numCache>
                <c:formatCode>General</c:formatCode>
                <c:ptCount val="56"/>
                <c:pt idx="0">
                  <c:v>45.91</c:v>
                </c:pt>
                <c:pt idx="1">
                  <c:v>45.62</c:v>
                </c:pt>
                <c:pt idx="2">
                  <c:v>47.4</c:v>
                </c:pt>
                <c:pt idx="3">
                  <c:v>49.17</c:v>
                </c:pt>
                <c:pt idx="4">
                  <c:v>50.99</c:v>
                </c:pt>
                <c:pt idx="5">
                  <c:v>52.69</c:v>
                </c:pt>
                <c:pt idx="6">
                  <c:v>54.26</c:v>
                </c:pt>
                <c:pt idx="7">
                  <c:v>55.67</c:v>
                </c:pt>
                <c:pt idx="8">
                  <c:v>57.02</c:v>
                </c:pt>
                <c:pt idx="9">
                  <c:v>58.27</c:v>
                </c:pt>
                <c:pt idx="10">
                  <c:v>59.44</c:v>
                </c:pt>
                <c:pt idx="11">
                  <c:v>60.51</c:v>
                </c:pt>
                <c:pt idx="12">
                  <c:v>61.49</c:v>
                </c:pt>
                <c:pt idx="13">
                  <c:v>62.44</c:v>
                </c:pt>
                <c:pt idx="14">
                  <c:v>66.53</c:v>
                </c:pt>
                <c:pt idx="15">
                  <c:v>70.05</c:v>
                </c:pt>
                <c:pt idx="16">
                  <c:v>71.33</c:v>
                </c:pt>
                <c:pt idx="17">
                  <c:v>71.86</c:v>
                </c:pt>
                <c:pt idx="18">
                  <c:v>71.83</c:v>
                </c:pt>
                <c:pt idx="19">
                  <c:v>71.03</c:v>
                </c:pt>
                <c:pt idx="20">
                  <c:v>69.69</c:v>
                </c:pt>
                <c:pt idx="21">
                  <c:v>69.569999999999993</c:v>
                </c:pt>
                <c:pt idx="22">
                  <c:v>73.260000000000005</c:v>
                </c:pt>
                <c:pt idx="23">
                  <c:v>76.81</c:v>
                </c:pt>
                <c:pt idx="24">
                  <c:v>80.599999999999994</c:v>
                </c:pt>
                <c:pt idx="25">
                  <c:v>82.39</c:v>
                </c:pt>
                <c:pt idx="26">
                  <c:v>83.54</c:v>
                </c:pt>
                <c:pt idx="27">
                  <c:v>84.61</c:v>
                </c:pt>
                <c:pt idx="28">
                  <c:v>85.54</c:v>
                </c:pt>
                <c:pt idx="29">
                  <c:v>86.41</c:v>
                </c:pt>
                <c:pt idx="30">
                  <c:v>87.03</c:v>
                </c:pt>
                <c:pt idx="31">
                  <c:v>87.54</c:v>
                </c:pt>
                <c:pt idx="32">
                  <c:v>87.82</c:v>
                </c:pt>
                <c:pt idx="33">
                  <c:v>87.57</c:v>
                </c:pt>
                <c:pt idx="34">
                  <c:v>86.86</c:v>
                </c:pt>
                <c:pt idx="35">
                  <c:v>86.33</c:v>
                </c:pt>
                <c:pt idx="36">
                  <c:v>85.54</c:v>
                </c:pt>
                <c:pt idx="37">
                  <c:v>84.78</c:v>
                </c:pt>
                <c:pt idx="38">
                  <c:v>84.42</c:v>
                </c:pt>
                <c:pt idx="39">
                  <c:v>84.14</c:v>
                </c:pt>
                <c:pt idx="40">
                  <c:v>84.16</c:v>
                </c:pt>
                <c:pt idx="41">
                  <c:v>84.39</c:v>
                </c:pt>
                <c:pt idx="42">
                  <c:v>84.84</c:v>
                </c:pt>
                <c:pt idx="43">
                  <c:v>85.4</c:v>
                </c:pt>
                <c:pt idx="44">
                  <c:v>85.96</c:v>
                </c:pt>
                <c:pt idx="45">
                  <c:v>86.58</c:v>
                </c:pt>
                <c:pt idx="46">
                  <c:v>87.2</c:v>
                </c:pt>
                <c:pt idx="47">
                  <c:v>88.13</c:v>
                </c:pt>
                <c:pt idx="48">
                  <c:v>89.15</c:v>
                </c:pt>
                <c:pt idx="49">
                  <c:v>90.03</c:v>
                </c:pt>
                <c:pt idx="50">
                  <c:v>90.82</c:v>
                </c:pt>
                <c:pt idx="51">
                  <c:v>91.31</c:v>
                </c:pt>
                <c:pt idx="52">
                  <c:v>91.75</c:v>
                </c:pt>
                <c:pt idx="53">
                  <c:v>92.1</c:v>
                </c:pt>
                <c:pt idx="54">
                  <c:v>92.43</c:v>
                </c:pt>
                <c:pt idx="55">
                  <c:v>92.7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389-485F-992A-ECD3C2E6A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782208"/>
        <c:axId val="94784128"/>
      </c:scatterChart>
      <c:scatterChart>
        <c:scatterStyle val="lineMarker"/>
        <c:varyColors val="0"/>
        <c:ser>
          <c:idx val="0"/>
          <c:order val="0"/>
          <c:tx>
            <c:strRef>
              <c:f>'6C'!$D$54</c:f>
              <c:strCache>
                <c:ptCount val="1"/>
                <c:pt idx="0">
                  <c:v>CO2(ppm)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'6C'!$A$55:$A$110</c:f>
              <c:numCache>
                <c:formatCode>m/d/yyyy\ h:mm</c:formatCode>
                <c:ptCount val="56"/>
                <c:pt idx="0">
                  <c:v>43037.722233796296</c:v>
                </c:pt>
                <c:pt idx="1">
                  <c:v>43037.722581018519</c:v>
                </c:pt>
                <c:pt idx="2">
                  <c:v>43037.722928240742</c:v>
                </c:pt>
                <c:pt idx="3">
                  <c:v>43037.723275462966</c:v>
                </c:pt>
                <c:pt idx="4">
                  <c:v>43037.723622685182</c:v>
                </c:pt>
                <c:pt idx="5">
                  <c:v>43037.723969907405</c:v>
                </c:pt>
                <c:pt idx="6">
                  <c:v>43037.724317129629</c:v>
                </c:pt>
                <c:pt idx="7">
                  <c:v>43037.724664351852</c:v>
                </c:pt>
                <c:pt idx="8">
                  <c:v>43037.725011574075</c:v>
                </c:pt>
                <c:pt idx="9">
                  <c:v>43037.725358796299</c:v>
                </c:pt>
                <c:pt idx="10">
                  <c:v>43037.725706018522</c:v>
                </c:pt>
                <c:pt idx="11">
                  <c:v>43037.726053240738</c:v>
                </c:pt>
                <c:pt idx="12">
                  <c:v>43037.726400462961</c:v>
                </c:pt>
                <c:pt idx="13">
                  <c:v>43037.726747685185</c:v>
                </c:pt>
                <c:pt idx="14">
                  <c:v>43037.727094907408</c:v>
                </c:pt>
                <c:pt idx="15">
                  <c:v>43037.727442129632</c:v>
                </c:pt>
                <c:pt idx="16">
                  <c:v>43037.727789351855</c:v>
                </c:pt>
                <c:pt idx="17">
                  <c:v>43037.728136574071</c:v>
                </c:pt>
                <c:pt idx="18">
                  <c:v>43037.728483796294</c:v>
                </c:pt>
                <c:pt idx="19">
                  <c:v>43037.728831018518</c:v>
                </c:pt>
                <c:pt idx="20">
                  <c:v>43037.729178240741</c:v>
                </c:pt>
                <c:pt idx="21">
                  <c:v>43037.729525462964</c:v>
                </c:pt>
                <c:pt idx="22">
                  <c:v>43037.729872685188</c:v>
                </c:pt>
                <c:pt idx="23">
                  <c:v>43037.730219907404</c:v>
                </c:pt>
                <c:pt idx="24">
                  <c:v>43037.730567129627</c:v>
                </c:pt>
                <c:pt idx="25">
                  <c:v>43037.730914351851</c:v>
                </c:pt>
                <c:pt idx="26">
                  <c:v>43037.731261574074</c:v>
                </c:pt>
                <c:pt idx="27">
                  <c:v>43037.731608796297</c:v>
                </c:pt>
                <c:pt idx="28">
                  <c:v>43037.731956018521</c:v>
                </c:pt>
                <c:pt idx="29">
                  <c:v>43037.732303240744</c:v>
                </c:pt>
                <c:pt idx="30">
                  <c:v>43037.73265046296</c:v>
                </c:pt>
                <c:pt idx="31">
                  <c:v>43037.732997685183</c:v>
                </c:pt>
                <c:pt idx="32">
                  <c:v>43037.733344907407</c:v>
                </c:pt>
                <c:pt idx="33">
                  <c:v>43037.73369212963</c:v>
                </c:pt>
                <c:pt idx="34">
                  <c:v>43037.734039351853</c:v>
                </c:pt>
                <c:pt idx="35">
                  <c:v>43037.734386574077</c:v>
                </c:pt>
                <c:pt idx="36">
                  <c:v>43037.734733796293</c:v>
                </c:pt>
                <c:pt idx="37">
                  <c:v>43037.735081018516</c:v>
                </c:pt>
                <c:pt idx="38">
                  <c:v>43037.73542824074</c:v>
                </c:pt>
                <c:pt idx="39">
                  <c:v>43037.735775462963</c:v>
                </c:pt>
                <c:pt idx="40">
                  <c:v>43037.736122685186</c:v>
                </c:pt>
                <c:pt idx="41">
                  <c:v>43037.73646990741</c:v>
                </c:pt>
                <c:pt idx="42">
                  <c:v>43037.736817129633</c:v>
                </c:pt>
                <c:pt idx="43">
                  <c:v>43037.737164351849</c:v>
                </c:pt>
                <c:pt idx="44">
                  <c:v>43037.737511574072</c:v>
                </c:pt>
                <c:pt idx="45">
                  <c:v>43037.737858796296</c:v>
                </c:pt>
                <c:pt idx="46">
                  <c:v>43037.738206018519</c:v>
                </c:pt>
                <c:pt idx="47">
                  <c:v>43037.738553240742</c:v>
                </c:pt>
                <c:pt idx="48">
                  <c:v>43037.738900462966</c:v>
                </c:pt>
                <c:pt idx="49">
                  <c:v>43037.739247685182</c:v>
                </c:pt>
                <c:pt idx="50">
                  <c:v>43037.739594907405</c:v>
                </c:pt>
                <c:pt idx="51">
                  <c:v>43037.739942129629</c:v>
                </c:pt>
                <c:pt idx="52">
                  <c:v>43037.740289351852</c:v>
                </c:pt>
                <c:pt idx="53">
                  <c:v>43037.740636574075</c:v>
                </c:pt>
                <c:pt idx="54">
                  <c:v>43037.740983796299</c:v>
                </c:pt>
                <c:pt idx="55">
                  <c:v>43037.741331018522</c:v>
                </c:pt>
              </c:numCache>
            </c:numRef>
          </c:xVal>
          <c:yVal>
            <c:numRef>
              <c:f>'6C'!$D$55:$D$110</c:f>
              <c:numCache>
                <c:formatCode>General</c:formatCode>
                <c:ptCount val="56"/>
                <c:pt idx="0">
                  <c:v>466</c:v>
                </c:pt>
                <c:pt idx="1">
                  <c:v>467</c:v>
                </c:pt>
                <c:pt idx="2">
                  <c:v>462</c:v>
                </c:pt>
                <c:pt idx="3">
                  <c:v>463</c:v>
                </c:pt>
                <c:pt idx="4">
                  <c:v>464</c:v>
                </c:pt>
                <c:pt idx="5">
                  <c:v>470</c:v>
                </c:pt>
                <c:pt idx="6">
                  <c:v>469</c:v>
                </c:pt>
                <c:pt idx="7">
                  <c:v>478</c:v>
                </c:pt>
                <c:pt idx="8">
                  <c:v>486</c:v>
                </c:pt>
                <c:pt idx="9">
                  <c:v>494</c:v>
                </c:pt>
                <c:pt idx="10">
                  <c:v>504</c:v>
                </c:pt>
                <c:pt idx="11">
                  <c:v>517</c:v>
                </c:pt>
                <c:pt idx="12">
                  <c:v>528</c:v>
                </c:pt>
                <c:pt idx="13">
                  <c:v>549</c:v>
                </c:pt>
                <c:pt idx="14">
                  <c:v>506</c:v>
                </c:pt>
                <c:pt idx="15">
                  <c:v>490</c:v>
                </c:pt>
                <c:pt idx="16">
                  <c:v>478</c:v>
                </c:pt>
                <c:pt idx="17">
                  <c:v>474</c:v>
                </c:pt>
                <c:pt idx="18">
                  <c:v>471</c:v>
                </c:pt>
                <c:pt idx="19">
                  <c:v>470</c:v>
                </c:pt>
                <c:pt idx="20">
                  <c:v>472</c:v>
                </c:pt>
                <c:pt idx="21">
                  <c:v>470</c:v>
                </c:pt>
                <c:pt idx="22">
                  <c:v>485</c:v>
                </c:pt>
                <c:pt idx="23">
                  <c:v>508</c:v>
                </c:pt>
                <c:pt idx="24">
                  <c:v>526</c:v>
                </c:pt>
                <c:pt idx="25">
                  <c:v>538</c:v>
                </c:pt>
                <c:pt idx="26">
                  <c:v>541</c:v>
                </c:pt>
                <c:pt idx="27">
                  <c:v>554</c:v>
                </c:pt>
                <c:pt idx="28">
                  <c:v>570</c:v>
                </c:pt>
                <c:pt idx="29">
                  <c:v>577</c:v>
                </c:pt>
                <c:pt idx="30">
                  <c:v>585</c:v>
                </c:pt>
                <c:pt idx="31">
                  <c:v>589</c:v>
                </c:pt>
                <c:pt idx="32">
                  <c:v>578</c:v>
                </c:pt>
                <c:pt idx="33">
                  <c:v>565</c:v>
                </c:pt>
                <c:pt idx="34">
                  <c:v>550</c:v>
                </c:pt>
                <c:pt idx="35">
                  <c:v>538</c:v>
                </c:pt>
                <c:pt idx="36">
                  <c:v>529</c:v>
                </c:pt>
                <c:pt idx="37">
                  <c:v>525</c:v>
                </c:pt>
                <c:pt idx="38">
                  <c:v>512</c:v>
                </c:pt>
                <c:pt idx="39">
                  <c:v>504</c:v>
                </c:pt>
                <c:pt idx="40">
                  <c:v>498</c:v>
                </c:pt>
                <c:pt idx="41">
                  <c:v>496</c:v>
                </c:pt>
                <c:pt idx="42">
                  <c:v>502</c:v>
                </c:pt>
                <c:pt idx="43">
                  <c:v>504</c:v>
                </c:pt>
                <c:pt idx="44">
                  <c:v>510</c:v>
                </c:pt>
                <c:pt idx="45">
                  <c:v>518</c:v>
                </c:pt>
                <c:pt idx="46">
                  <c:v>539</c:v>
                </c:pt>
                <c:pt idx="47">
                  <c:v>583</c:v>
                </c:pt>
                <c:pt idx="48">
                  <c:v>598</c:v>
                </c:pt>
                <c:pt idx="49">
                  <c:v>609</c:v>
                </c:pt>
                <c:pt idx="50">
                  <c:v>604</c:v>
                </c:pt>
                <c:pt idx="51">
                  <c:v>585</c:v>
                </c:pt>
                <c:pt idx="52">
                  <c:v>579</c:v>
                </c:pt>
                <c:pt idx="53">
                  <c:v>570</c:v>
                </c:pt>
                <c:pt idx="54">
                  <c:v>570</c:v>
                </c:pt>
                <c:pt idx="55">
                  <c:v>563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389-485F-992A-ECD3C2E6A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799744"/>
        <c:axId val="94798208"/>
      </c:scatterChart>
      <c:valAx>
        <c:axId val="94782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784128"/>
        <c:crosses val="autoZero"/>
        <c:crossBetween val="midCat"/>
      </c:valAx>
      <c:valAx>
        <c:axId val="9478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782208"/>
        <c:crosses val="autoZero"/>
        <c:crossBetween val="midCat"/>
      </c:valAx>
      <c:valAx>
        <c:axId val="9479820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799744"/>
        <c:crosses val="max"/>
        <c:crossBetween val="midCat"/>
      </c:valAx>
      <c:valAx>
        <c:axId val="94799744"/>
        <c:scaling>
          <c:orientation val="minMax"/>
        </c:scaling>
        <c:delete val="1"/>
        <c:axPos val="b"/>
        <c:numFmt formatCode="m/d/yyyy\ h:mm" sourceLinked="1"/>
        <c:majorTickMark val="out"/>
        <c:minorTickMark val="none"/>
        <c:tickLblPos val="nextTo"/>
        <c:crossAx val="947982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All Measurements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'6G'!$E$54</c:f>
              <c:strCache>
                <c:ptCount val="1"/>
                <c:pt idx="0">
                  <c:v>Temp(°C)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'6G'!$A$55:$A$111</c:f>
              <c:numCache>
                <c:formatCode>m/d/yyyy\ h:mm</c:formatCode>
                <c:ptCount val="57"/>
                <c:pt idx="0">
                  <c:v>43037.722314814811</c:v>
                </c:pt>
                <c:pt idx="1">
                  <c:v>43037.722662037035</c:v>
                </c:pt>
                <c:pt idx="2">
                  <c:v>43037.723009259258</c:v>
                </c:pt>
                <c:pt idx="3">
                  <c:v>43037.723356481481</c:v>
                </c:pt>
                <c:pt idx="4">
                  <c:v>43037.723703703705</c:v>
                </c:pt>
                <c:pt idx="5">
                  <c:v>43037.724050925928</c:v>
                </c:pt>
                <c:pt idx="6">
                  <c:v>43037.724398148152</c:v>
                </c:pt>
                <c:pt idx="7">
                  <c:v>43037.724745370368</c:v>
                </c:pt>
                <c:pt idx="8">
                  <c:v>43037.725092592591</c:v>
                </c:pt>
                <c:pt idx="9">
                  <c:v>43037.725439814814</c:v>
                </c:pt>
                <c:pt idx="10">
                  <c:v>43037.725787037038</c:v>
                </c:pt>
                <c:pt idx="11">
                  <c:v>43037.726134259261</c:v>
                </c:pt>
                <c:pt idx="12">
                  <c:v>43037.726481481484</c:v>
                </c:pt>
                <c:pt idx="13">
                  <c:v>43037.7268287037</c:v>
                </c:pt>
                <c:pt idx="14">
                  <c:v>43037.727175925924</c:v>
                </c:pt>
                <c:pt idx="15">
                  <c:v>43037.727523148147</c:v>
                </c:pt>
                <c:pt idx="16">
                  <c:v>43037.727870370371</c:v>
                </c:pt>
                <c:pt idx="17">
                  <c:v>43037.728217592594</c:v>
                </c:pt>
                <c:pt idx="18">
                  <c:v>43037.728564814817</c:v>
                </c:pt>
                <c:pt idx="19">
                  <c:v>43037.728912037041</c:v>
                </c:pt>
                <c:pt idx="20">
                  <c:v>43037.729259259257</c:v>
                </c:pt>
                <c:pt idx="21">
                  <c:v>43037.72960648148</c:v>
                </c:pt>
                <c:pt idx="22">
                  <c:v>43037.729953703703</c:v>
                </c:pt>
                <c:pt idx="23">
                  <c:v>43037.730300925927</c:v>
                </c:pt>
                <c:pt idx="24">
                  <c:v>43037.73064814815</c:v>
                </c:pt>
                <c:pt idx="25">
                  <c:v>43037.730995370373</c:v>
                </c:pt>
                <c:pt idx="26">
                  <c:v>43037.731342592589</c:v>
                </c:pt>
                <c:pt idx="27">
                  <c:v>43037.731689814813</c:v>
                </c:pt>
                <c:pt idx="28">
                  <c:v>43037.732037037036</c:v>
                </c:pt>
                <c:pt idx="29">
                  <c:v>43037.73238425926</c:v>
                </c:pt>
                <c:pt idx="30">
                  <c:v>43037.732731481483</c:v>
                </c:pt>
                <c:pt idx="31">
                  <c:v>43037.733078703706</c:v>
                </c:pt>
                <c:pt idx="32">
                  <c:v>43037.733425925922</c:v>
                </c:pt>
                <c:pt idx="33">
                  <c:v>43037.733773148146</c:v>
                </c:pt>
                <c:pt idx="34">
                  <c:v>43037.734120370369</c:v>
                </c:pt>
                <c:pt idx="35">
                  <c:v>43037.734467592592</c:v>
                </c:pt>
                <c:pt idx="36">
                  <c:v>43037.734814814816</c:v>
                </c:pt>
                <c:pt idx="37">
                  <c:v>43037.735162037039</c:v>
                </c:pt>
                <c:pt idx="38">
                  <c:v>43037.735509259262</c:v>
                </c:pt>
                <c:pt idx="39">
                  <c:v>43037.735856481479</c:v>
                </c:pt>
                <c:pt idx="40">
                  <c:v>43037.736203703702</c:v>
                </c:pt>
                <c:pt idx="41">
                  <c:v>43037.736550925925</c:v>
                </c:pt>
                <c:pt idx="42">
                  <c:v>43037.736898148149</c:v>
                </c:pt>
                <c:pt idx="43">
                  <c:v>43037.737245370372</c:v>
                </c:pt>
                <c:pt idx="44">
                  <c:v>43037.737592592595</c:v>
                </c:pt>
                <c:pt idx="45">
                  <c:v>43037.737939814811</c:v>
                </c:pt>
                <c:pt idx="46">
                  <c:v>43037.738287037035</c:v>
                </c:pt>
                <c:pt idx="47">
                  <c:v>43037.738634259258</c:v>
                </c:pt>
                <c:pt idx="48">
                  <c:v>43037.738981481481</c:v>
                </c:pt>
                <c:pt idx="49">
                  <c:v>43037.739328703705</c:v>
                </c:pt>
                <c:pt idx="50">
                  <c:v>43037.739675925928</c:v>
                </c:pt>
                <c:pt idx="51">
                  <c:v>43037.740023148152</c:v>
                </c:pt>
                <c:pt idx="52">
                  <c:v>43037.740370370368</c:v>
                </c:pt>
                <c:pt idx="53">
                  <c:v>43037.740717592591</c:v>
                </c:pt>
                <c:pt idx="54">
                  <c:v>43037.741064814814</c:v>
                </c:pt>
                <c:pt idx="55">
                  <c:v>43037.741412037038</c:v>
                </c:pt>
                <c:pt idx="56">
                  <c:v>43037.741759259261</c:v>
                </c:pt>
              </c:numCache>
            </c:numRef>
          </c:xVal>
          <c:yVal>
            <c:numRef>
              <c:f>'6G'!$E$55:$E$111</c:f>
              <c:numCache>
                <c:formatCode>General</c:formatCode>
                <c:ptCount val="57"/>
                <c:pt idx="0">
                  <c:v>19.32</c:v>
                </c:pt>
                <c:pt idx="1">
                  <c:v>18.61</c:v>
                </c:pt>
                <c:pt idx="2">
                  <c:v>18.03</c:v>
                </c:pt>
                <c:pt idx="3">
                  <c:v>17.63</c:v>
                </c:pt>
                <c:pt idx="4">
                  <c:v>17.28</c:v>
                </c:pt>
                <c:pt idx="5">
                  <c:v>16.96</c:v>
                </c:pt>
                <c:pt idx="6">
                  <c:v>16.690000000000001</c:v>
                </c:pt>
                <c:pt idx="7">
                  <c:v>16.43</c:v>
                </c:pt>
                <c:pt idx="8">
                  <c:v>16.190000000000001</c:v>
                </c:pt>
                <c:pt idx="9">
                  <c:v>15.97</c:v>
                </c:pt>
                <c:pt idx="10">
                  <c:v>15.76</c:v>
                </c:pt>
                <c:pt idx="11">
                  <c:v>15.56</c:v>
                </c:pt>
                <c:pt idx="12">
                  <c:v>15.38</c:v>
                </c:pt>
                <c:pt idx="13">
                  <c:v>15.2</c:v>
                </c:pt>
                <c:pt idx="14">
                  <c:v>14.98</c:v>
                </c:pt>
                <c:pt idx="15">
                  <c:v>14.69</c:v>
                </c:pt>
                <c:pt idx="16">
                  <c:v>14.4</c:v>
                </c:pt>
                <c:pt idx="17">
                  <c:v>14.1</c:v>
                </c:pt>
                <c:pt idx="18">
                  <c:v>13.8</c:v>
                </c:pt>
                <c:pt idx="19">
                  <c:v>13.52</c:v>
                </c:pt>
                <c:pt idx="20">
                  <c:v>13.21</c:v>
                </c:pt>
                <c:pt idx="21">
                  <c:v>12.91</c:v>
                </c:pt>
                <c:pt idx="22">
                  <c:v>12.72</c:v>
                </c:pt>
                <c:pt idx="23">
                  <c:v>12.54</c:v>
                </c:pt>
                <c:pt idx="24">
                  <c:v>12.42</c:v>
                </c:pt>
                <c:pt idx="25">
                  <c:v>12.31</c:v>
                </c:pt>
                <c:pt idx="26">
                  <c:v>12.25</c:v>
                </c:pt>
                <c:pt idx="27">
                  <c:v>12.16</c:v>
                </c:pt>
                <c:pt idx="28">
                  <c:v>12.09</c:v>
                </c:pt>
                <c:pt idx="29">
                  <c:v>12.05</c:v>
                </c:pt>
                <c:pt idx="30">
                  <c:v>11.98</c:v>
                </c:pt>
                <c:pt idx="31">
                  <c:v>11.94</c:v>
                </c:pt>
                <c:pt idx="32">
                  <c:v>11.8</c:v>
                </c:pt>
                <c:pt idx="33">
                  <c:v>11.62</c:v>
                </c:pt>
                <c:pt idx="34">
                  <c:v>11.43</c:v>
                </c:pt>
                <c:pt idx="35">
                  <c:v>11.2</c:v>
                </c:pt>
                <c:pt idx="36">
                  <c:v>11</c:v>
                </c:pt>
                <c:pt idx="37">
                  <c:v>10.82</c:v>
                </c:pt>
                <c:pt idx="38">
                  <c:v>10.61</c:v>
                </c:pt>
                <c:pt idx="39">
                  <c:v>10.43</c:v>
                </c:pt>
                <c:pt idx="40">
                  <c:v>10.33</c:v>
                </c:pt>
                <c:pt idx="41">
                  <c:v>10.24</c:v>
                </c:pt>
                <c:pt idx="42">
                  <c:v>10.17</c:v>
                </c:pt>
                <c:pt idx="43">
                  <c:v>10.11</c:v>
                </c:pt>
                <c:pt idx="44">
                  <c:v>10.08</c:v>
                </c:pt>
                <c:pt idx="45">
                  <c:v>10.06</c:v>
                </c:pt>
                <c:pt idx="46">
                  <c:v>10.08</c:v>
                </c:pt>
                <c:pt idx="47">
                  <c:v>10.08</c:v>
                </c:pt>
                <c:pt idx="48">
                  <c:v>10.1</c:v>
                </c:pt>
                <c:pt idx="49">
                  <c:v>10.119999999999999</c:v>
                </c:pt>
                <c:pt idx="50">
                  <c:v>10.1</c:v>
                </c:pt>
                <c:pt idx="51">
                  <c:v>10.1</c:v>
                </c:pt>
                <c:pt idx="52">
                  <c:v>10.09</c:v>
                </c:pt>
                <c:pt idx="53">
                  <c:v>10.1</c:v>
                </c:pt>
                <c:pt idx="54">
                  <c:v>10.130000000000001</c:v>
                </c:pt>
                <c:pt idx="55">
                  <c:v>10.14</c:v>
                </c:pt>
                <c:pt idx="56">
                  <c:v>10.16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C6-40F7-8579-F71A2F634A9E}"/>
            </c:ext>
          </c:extLst>
        </c:ser>
        <c:ser>
          <c:idx val="2"/>
          <c:order val="2"/>
          <c:tx>
            <c:strRef>
              <c:f>'6G'!$F$54</c:f>
              <c:strCache>
                <c:ptCount val="1"/>
                <c:pt idx="0">
                  <c:v>RH(%)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'6G'!$A$55:$A$111</c:f>
              <c:numCache>
                <c:formatCode>m/d/yyyy\ h:mm</c:formatCode>
                <c:ptCount val="57"/>
                <c:pt idx="0">
                  <c:v>43037.722314814811</c:v>
                </c:pt>
                <c:pt idx="1">
                  <c:v>43037.722662037035</c:v>
                </c:pt>
                <c:pt idx="2">
                  <c:v>43037.723009259258</c:v>
                </c:pt>
                <c:pt idx="3">
                  <c:v>43037.723356481481</c:v>
                </c:pt>
                <c:pt idx="4">
                  <c:v>43037.723703703705</c:v>
                </c:pt>
                <c:pt idx="5">
                  <c:v>43037.724050925928</c:v>
                </c:pt>
                <c:pt idx="6">
                  <c:v>43037.724398148152</c:v>
                </c:pt>
                <c:pt idx="7">
                  <c:v>43037.724745370368</c:v>
                </c:pt>
                <c:pt idx="8">
                  <c:v>43037.725092592591</c:v>
                </c:pt>
                <c:pt idx="9">
                  <c:v>43037.725439814814</c:v>
                </c:pt>
                <c:pt idx="10">
                  <c:v>43037.725787037038</c:v>
                </c:pt>
                <c:pt idx="11">
                  <c:v>43037.726134259261</c:v>
                </c:pt>
                <c:pt idx="12">
                  <c:v>43037.726481481484</c:v>
                </c:pt>
                <c:pt idx="13">
                  <c:v>43037.7268287037</c:v>
                </c:pt>
                <c:pt idx="14">
                  <c:v>43037.727175925924</c:v>
                </c:pt>
                <c:pt idx="15">
                  <c:v>43037.727523148147</c:v>
                </c:pt>
                <c:pt idx="16">
                  <c:v>43037.727870370371</c:v>
                </c:pt>
                <c:pt idx="17">
                  <c:v>43037.728217592594</c:v>
                </c:pt>
                <c:pt idx="18">
                  <c:v>43037.728564814817</c:v>
                </c:pt>
                <c:pt idx="19">
                  <c:v>43037.728912037041</c:v>
                </c:pt>
                <c:pt idx="20">
                  <c:v>43037.729259259257</c:v>
                </c:pt>
                <c:pt idx="21">
                  <c:v>43037.72960648148</c:v>
                </c:pt>
                <c:pt idx="22">
                  <c:v>43037.729953703703</c:v>
                </c:pt>
                <c:pt idx="23">
                  <c:v>43037.730300925927</c:v>
                </c:pt>
                <c:pt idx="24">
                  <c:v>43037.73064814815</c:v>
                </c:pt>
                <c:pt idx="25">
                  <c:v>43037.730995370373</c:v>
                </c:pt>
                <c:pt idx="26">
                  <c:v>43037.731342592589</c:v>
                </c:pt>
                <c:pt idx="27">
                  <c:v>43037.731689814813</c:v>
                </c:pt>
                <c:pt idx="28">
                  <c:v>43037.732037037036</c:v>
                </c:pt>
                <c:pt idx="29">
                  <c:v>43037.73238425926</c:v>
                </c:pt>
                <c:pt idx="30">
                  <c:v>43037.732731481483</c:v>
                </c:pt>
                <c:pt idx="31">
                  <c:v>43037.733078703706</c:v>
                </c:pt>
                <c:pt idx="32">
                  <c:v>43037.733425925922</c:v>
                </c:pt>
                <c:pt idx="33">
                  <c:v>43037.733773148146</c:v>
                </c:pt>
                <c:pt idx="34">
                  <c:v>43037.734120370369</c:v>
                </c:pt>
                <c:pt idx="35">
                  <c:v>43037.734467592592</c:v>
                </c:pt>
                <c:pt idx="36">
                  <c:v>43037.734814814816</c:v>
                </c:pt>
                <c:pt idx="37">
                  <c:v>43037.735162037039</c:v>
                </c:pt>
                <c:pt idx="38">
                  <c:v>43037.735509259262</c:v>
                </c:pt>
                <c:pt idx="39">
                  <c:v>43037.735856481479</c:v>
                </c:pt>
                <c:pt idx="40">
                  <c:v>43037.736203703702</c:v>
                </c:pt>
                <c:pt idx="41">
                  <c:v>43037.736550925925</c:v>
                </c:pt>
                <c:pt idx="42">
                  <c:v>43037.736898148149</c:v>
                </c:pt>
                <c:pt idx="43">
                  <c:v>43037.737245370372</c:v>
                </c:pt>
                <c:pt idx="44">
                  <c:v>43037.737592592595</c:v>
                </c:pt>
                <c:pt idx="45">
                  <c:v>43037.737939814811</c:v>
                </c:pt>
                <c:pt idx="46">
                  <c:v>43037.738287037035</c:v>
                </c:pt>
                <c:pt idx="47">
                  <c:v>43037.738634259258</c:v>
                </c:pt>
                <c:pt idx="48">
                  <c:v>43037.738981481481</c:v>
                </c:pt>
                <c:pt idx="49">
                  <c:v>43037.739328703705</c:v>
                </c:pt>
                <c:pt idx="50">
                  <c:v>43037.739675925928</c:v>
                </c:pt>
                <c:pt idx="51">
                  <c:v>43037.740023148152</c:v>
                </c:pt>
                <c:pt idx="52">
                  <c:v>43037.740370370368</c:v>
                </c:pt>
                <c:pt idx="53">
                  <c:v>43037.740717592591</c:v>
                </c:pt>
                <c:pt idx="54">
                  <c:v>43037.741064814814</c:v>
                </c:pt>
                <c:pt idx="55">
                  <c:v>43037.741412037038</c:v>
                </c:pt>
                <c:pt idx="56">
                  <c:v>43037.741759259261</c:v>
                </c:pt>
              </c:numCache>
            </c:numRef>
          </c:xVal>
          <c:yVal>
            <c:numRef>
              <c:f>'6G'!$F$55:$F$111</c:f>
              <c:numCache>
                <c:formatCode>General</c:formatCode>
                <c:ptCount val="57"/>
                <c:pt idx="0">
                  <c:v>34.42</c:v>
                </c:pt>
                <c:pt idx="1">
                  <c:v>34.380000000000003</c:v>
                </c:pt>
                <c:pt idx="2">
                  <c:v>34.78</c:v>
                </c:pt>
                <c:pt idx="3">
                  <c:v>35.770000000000003</c:v>
                </c:pt>
                <c:pt idx="4">
                  <c:v>36.89</c:v>
                </c:pt>
                <c:pt idx="5">
                  <c:v>38.08</c:v>
                </c:pt>
                <c:pt idx="6">
                  <c:v>39.4</c:v>
                </c:pt>
                <c:pt idx="7">
                  <c:v>40.590000000000003</c:v>
                </c:pt>
                <c:pt idx="8">
                  <c:v>41.81</c:v>
                </c:pt>
                <c:pt idx="9">
                  <c:v>43.01</c:v>
                </c:pt>
                <c:pt idx="10">
                  <c:v>44.17</c:v>
                </c:pt>
                <c:pt idx="11">
                  <c:v>45.27</c:v>
                </c:pt>
                <c:pt idx="12">
                  <c:v>46.37</c:v>
                </c:pt>
                <c:pt idx="13">
                  <c:v>47.65</c:v>
                </c:pt>
                <c:pt idx="14">
                  <c:v>47.59</c:v>
                </c:pt>
                <c:pt idx="15">
                  <c:v>47.46</c:v>
                </c:pt>
                <c:pt idx="16">
                  <c:v>46.85</c:v>
                </c:pt>
                <c:pt idx="17">
                  <c:v>46.56</c:v>
                </c:pt>
                <c:pt idx="18">
                  <c:v>46.49</c:v>
                </c:pt>
                <c:pt idx="19">
                  <c:v>46.62</c:v>
                </c:pt>
                <c:pt idx="20">
                  <c:v>47.11</c:v>
                </c:pt>
                <c:pt idx="21">
                  <c:v>47.94</c:v>
                </c:pt>
                <c:pt idx="22">
                  <c:v>48.69</c:v>
                </c:pt>
                <c:pt idx="23">
                  <c:v>49.65</c:v>
                </c:pt>
                <c:pt idx="24">
                  <c:v>50.68</c:v>
                </c:pt>
                <c:pt idx="25">
                  <c:v>51.68</c:v>
                </c:pt>
                <c:pt idx="26">
                  <c:v>52.66</c:v>
                </c:pt>
                <c:pt idx="27">
                  <c:v>53.63</c:v>
                </c:pt>
                <c:pt idx="28">
                  <c:v>54.57</c:v>
                </c:pt>
                <c:pt idx="29">
                  <c:v>55.51</c:v>
                </c:pt>
                <c:pt idx="30">
                  <c:v>56.58</c:v>
                </c:pt>
                <c:pt idx="31">
                  <c:v>57.42</c:v>
                </c:pt>
                <c:pt idx="32">
                  <c:v>58.65</c:v>
                </c:pt>
                <c:pt idx="33">
                  <c:v>56.7</c:v>
                </c:pt>
                <c:pt idx="34">
                  <c:v>55.82</c:v>
                </c:pt>
                <c:pt idx="35">
                  <c:v>55.17</c:v>
                </c:pt>
                <c:pt idx="36">
                  <c:v>54.63</c:v>
                </c:pt>
                <c:pt idx="37">
                  <c:v>54.35</c:v>
                </c:pt>
                <c:pt idx="38">
                  <c:v>54.44</c:v>
                </c:pt>
                <c:pt idx="39">
                  <c:v>54.51</c:v>
                </c:pt>
                <c:pt idx="40">
                  <c:v>54.95</c:v>
                </c:pt>
                <c:pt idx="41">
                  <c:v>55.57</c:v>
                </c:pt>
                <c:pt idx="42">
                  <c:v>56.26</c:v>
                </c:pt>
                <c:pt idx="43">
                  <c:v>57.36</c:v>
                </c:pt>
                <c:pt idx="44">
                  <c:v>58.4</c:v>
                </c:pt>
                <c:pt idx="45">
                  <c:v>59.32</c:v>
                </c:pt>
                <c:pt idx="46">
                  <c:v>59.93</c:v>
                </c:pt>
                <c:pt idx="47">
                  <c:v>60.54</c:v>
                </c:pt>
                <c:pt idx="48">
                  <c:v>61.31</c:v>
                </c:pt>
                <c:pt idx="49">
                  <c:v>62.26</c:v>
                </c:pt>
                <c:pt idx="50">
                  <c:v>66.53</c:v>
                </c:pt>
                <c:pt idx="51">
                  <c:v>70.52</c:v>
                </c:pt>
                <c:pt idx="52">
                  <c:v>72.73</c:v>
                </c:pt>
                <c:pt idx="53">
                  <c:v>74.239999999999995</c:v>
                </c:pt>
                <c:pt idx="54">
                  <c:v>75.510000000000005</c:v>
                </c:pt>
                <c:pt idx="55">
                  <c:v>76.52</c:v>
                </c:pt>
                <c:pt idx="56">
                  <c:v>77.3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EC6-40F7-8579-F71A2F634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207040"/>
        <c:axId val="94642176"/>
      </c:scatterChart>
      <c:scatterChart>
        <c:scatterStyle val="lineMarker"/>
        <c:varyColors val="0"/>
        <c:ser>
          <c:idx val="0"/>
          <c:order val="0"/>
          <c:tx>
            <c:strRef>
              <c:f>'6G'!$D$54</c:f>
              <c:strCache>
                <c:ptCount val="1"/>
                <c:pt idx="0">
                  <c:v>CO2(ppm)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'6G'!$A$55:$A$111</c:f>
              <c:numCache>
                <c:formatCode>m/d/yyyy\ h:mm</c:formatCode>
                <c:ptCount val="57"/>
                <c:pt idx="0">
                  <c:v>43037.722314814811</c:v>
                </c:pt>
                <c:pt idx="1">
                  <c:v>43037.722662037035</c:v>
                </c:pt>
                <c:pt idx="2">
                  <c:v>43037.723009259258</c:v>
                </c:pt>
                <c:pt idx="3">
                  <c:v>43037.723356481481</c:v>
                </c:pt>
                <c:pt idx="4">
                  <c:v>43037.723703703705</c:v>
                </c:pt>
                <c:pt idx="5">
                  <c:v>43037.724050925928</c:v>
                </c:pt>
                <c:pt idx="6">
                  <c:v>43037.724398148152</c:v>
                </c:pt>
                <c:pt idx="7">
                  <c:v>43037.724745370368</c:v>
                </c:pt>
                <c:pt idx="8">
                  <c:v>43037.725092592591</c:v>
                </c:pt>
                <c:pt idx="9">
                  <c:v>43037.725439814814</c:v>
                </c:pt>
                <c:pt idx="10">
                  <c:v>43037.725787037038</c:v>
                </c:pt>
                <c:pt idx="11">
                  <c:v>43037.726134259261</c:v>
                </c:pt>
                <c:pt idx="12">
                  <c:v>43037.726481481484</c:v>
                </c:pt>
                <c:pt idx="13">
                  <c:v>43037.7268287037</c:v>
                </c:pt>
                <c:pt idx="14">
                  <c:v>43037.727175925924</c:v>
                </c:pt>
                <c:pt idx="15">
                  <c:v>43037.727523148147</c:v>
                </c:pt>
                <c:pt idx="16">
                  <c:v>43037.727870370371</c:v>
                </c:pt>
                <c:pt idx="17">
                  <c:v>43037.728217592594</c:v>
                </c:pt>
                <c:pt idx="18">
                  <c:v>43037.728564814817</c:v>
                </c:pt>
                <c:pt idx="19">
                  <c:v>43037.728912037041</c:v>
                </c:pt>
                <c:pt idx="20">
                  <c:v>43037.729259259257</c:v>
                </c:pt>
                <c:pt idx="21">
                  <c:v>43037.72960648148</c:v>
                </c:pt>
                <c:pt idx="22">
                  <c:v>43037.729953703703</c:v>
                </c:pt>
                <c:pt idx="23">
                  <c:v>43037.730300925927</c:v>
                </c:pt>
                <c:pt idx="24">
                  <c:v>43037.73064814815</c:v>
                </c:pt>
                <c:pt idx="25">
                  <c:v>43037.730995370373</c:v>
                </c:pt>
                <c:pt idx="26">
                  <c:v>43037.731342592589</c:v>
                </c:pt>
                <c:pt idx="27">
                  <c:v>43037.731689814813</c:v>
                </c:pt>
                <c:pt idx="28">
                  <c:v>43037.732037037036</c:v>
                </c:pt>
                <c:pt idx="29">
                  <c:v>43037.73238425926</c:v>
                </c:pt>
                <c:pt idx="30">
                  <c:v>43037.732731481483</c:v>
                </c:pt>
                <c:pt idx="31">
                  <c:v>43037.733078703706</c:v>
                </c:pt>
                <c:pt idx="32">
                  <c:v>43037.733425925922</c:v>
                </c:pt>
                <c:pt idx="33">
                  <c:v>43037.733773148146</c:v>
                </c:pt>
                <c:pt idx="34">
                  <c:v>43037.734120370369</c:v>
                </c:pt>
                <c:pt idx="35">
                  <c:v>43037.734467592592</c:v>
                </c:pt>
                <c:pt idx="36">
                  <c:v>43037.734814814816</c:v>
                </c:pt>
                <c:pt idx="37">
                  <c:v>43037.735162037039</c:v>
                </c:pt>
                <c:pt idx="38">
                  <c:v>43037.735509259262</c:v>
                </c:pt>
                <c:pt idx="39">
                  <c:v>43037.735856481479</c:v>
                </c:pt>
                <c:pt idx="40">
                  <c:v>43037.736203703702</c:v>
                </c:pt>
                <c:pt idx="41">
                  <c:v>43037.736550925925</c:v>
                </c:pt>
                <c:pt idx="42">
                  <c:v>43037.736898148149</c:v>
                </c:pt>
                <c:pt idx="43">
                  <c:v>43037.737245370372</c:v>
                </c:pt>
                <c:pt idx="44">
                  <c:v>43037.737592592595</c:v>
                </c:pt>
                <c:pt idx="45">
                  <c:v>43037.737939814811</c:v>
                </c:pt>
                <c:pt idx="46">
                  <c:v>43037.738287037035</c:v>
                </c:pt>
                <c:pt idx="47">
                  <c:v>43037.738634259258</c:v>
                </c:pt>
                <c:pt idx="48">
                  <c:v>43037.738981481481</c:v>
                </c:pt>
                <c:pt idx="49">
                  <c:v>43037.739328703705</c:v>
                </c:pt>
                <c:pt idx="50">
                  <c:v>43037.739675925928</c:v>
                </c:pt>
                <c:pt idx="51">
                  <c:v>43037.740023148152</c:v>
                </c:pt>
                <c:pt idx="52">
                  <c:v>43037.740370370368</c:v>
                </c:pt>
                <c:pt idx="53">
                  <c:v>43037.740717592591</c:v>
                </c:pt>
                <c:pt idx="54">
                  <c:v>43037.741064814814</c:v>
                </c:pt>
                <c:pt idx="55">
                  <c:v>43037.741412037038</c:v>
                </c:pt>
                <c:pt idx="56">
                  <c:v>43037.741759259261</c:v>
                </c:pt>
              </c:numCache>
            </c:numRef>
          </c:xVal>
          <c:yVal>
            <c:numRef>
              <c:f>'6G'!$D$55:$D$111</c:f>
              <c:numCache>
                <c:formatCode>General</c:formatCode>
                <c:ptCount val="57"/>
                <c:pt idx="0">
                  <c:v>514</c:v>
                </c:pt>
                <c:pt idx="1">
                  <c:v>513</c:v>
                </c:pt>
                <c:pt idx="2">
                  <c:v>513</c:v>
                </c:pt>
                <c:pt idx="3">
                  <c:v>512</c:v>
                </c:pt>
                <c:pt idx="4">
                  <c:v>517</c:v>
                </c:pt>
                <c:pt idx="5">
                  <c:v>519</c:v>
                </c:pt>
                <c:pt idx="6">
                  <c:v>524</c:v>
                </c:pt>
                <c:pt idx="7">
                  <c:v>532</c:v>
                </c:pt>
                <c:pt idx="8">
                  <c:v>542</c:v>
                </c:pt>
                <c:pt idx="9">
                  <c:v>545</c:v>
                </c:pt>
                <c:pt idx="10">
                  <c:v>556</c:v>
                </c:pt>
                <c:pt idx="11">
                  <c:v>561</c:v>
                </c:pt>
                <c:pt idx="12">
                  <c:v>568</c:v>
                </c:pt>
                <c:pt idx="13">
                  <c:v>572</c:v>
                </c:pt>
                <c:pt idx="14">
                  <c:v>561</c:v>
                </c:pt>
                <c:pt idx="15">
                  <c:v>553</c:v>
                </c:pt>
                <c:pt idx="16">
                  <c:v>540</c:v>
                </c:pt>
                <c:pt idx="17">
                  <c:v>539</c:v>
                </c:pt>
                <c:pt idx="18">
                  <c:v>537</c:v>
                </c:pt>
                <c:pt idx="19">
                  <c:v>534</c:v>
                </c:pt>
                <c:pt idx="20">
                  <c:v>530</c:v>
                </c:pt>
                <c:pt idx="21">
                  <c:v>529</c:v>
                </c:pt>
                <c:pt idx="22">
                  <c:v>530</c:v>
                </c:pt>
                <c:pt idx="23">
                  <c:v>532</c:v>
                </c:pt>
                <c:pt idx="24">
                  <c:v>542</c:v>
                </c:pt>
                <c:pt idx="25">
                  <c:v>556</c:v>
                </c:pt>
                <c:pt idx="26">
                  <c:v>569</c:v>
                </c:pt>
                <c:pt idx="27">
                  <c:v>575</c:v>
                </c:pt>
                <c:pt idx="28">
                  <c:v>588</c:v>
                </c:pt>
                <c:pt idx="29">
                  <c:v>602</c:v>
                </c:pt>
                <c:pt idx="30">
                  <c:v>619</c:v>
                </c:pt>
                <c:pt idx="31">
                  <c:v>634</c:v>
                </c:pt>
                <c:pt idx="32">
                  <c:v>605</c:v>
                </c:pt>
                <c:pt idx="33">
                  <c:v>576</c:v>
                </c:pt>
                <c:pt idx="34">
                  <c:v>553</c:v>
                </c:pt>
                <c:pt idx="35">
                  <c:v>537</c:v>
                </c:pt>
                <c:pt idx="36">
                  <c:v>534</c:v>
                </c:pt>
                <c:pt idx="37">
                  <c:v>527</c:v>
                </c:pt>
                <c:pt idx="38">
                  <c:v>532</c:v>
                </c:pt>
                <c:pt idx="39">
                  <c:v>526</c:v>
                </c:pt>
                <c:pt idx="40">
                  <c:v>530</c:v>
                </c:pt>
                <c:pt idx="41">
                  <c:v>529</c:v>
                </c:pt>
                <c:pt idx="42">
                  <c:v>535</c:v>
                </c:pt>
                <c:pt idx="43">
                  <c:v>534</c:v>
                </c:pt>
                <c:pt idx="44">
                  <c:v>539</c:v>
                </c:pt>
                <c:pt idx="45">
                  <c:v>539</c:v>
                </c:pt>
                <c:pt idx="46">
                  <c:v>548</c:v>
                </c:pt>
                <c:pt idx="47">
                  <c:v>560</c:v>
                </c:pt>
                <c:pt idx="48">
                  <c:v>571</c:v>
                </c:pt>
                <c:pt idx="49">
                  <c:v>588</c:v>
                </c:pt>
                <c:pt idx="50">
                  <c:v>583</c:v>
                </c:pt>
                <c:pt idx="51">
                  <c:v>582</c:v>
                </c:pt>
                <c:pt idx="52">
                  <c:v>577</c:v>
                </c:pt>
                <c:pt idx="53">
                  <c:v>579</c:v>
                </c:pt>
                <c:pt idx="54">
                  <c:v>576</c:v>
                </c:pt>
                <c:pt idx="55">
                  <c:v>576</c:v>
                </c:pt>
                <c:pt idx="56">
                  <c:v>574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EC6-40F7-8579-F71A2F634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645248"/>
        <c:axId val="94643712"/>
      </c:scatterChart>
      <c:valAx>
        <c:axId val="9920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642176"/>
        <c:crosses val="autoZero"/>
        <c:crossBetween val="midCat"/>
      </c:valAx>
      <c:valAx>
        <c:axId val="9464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207040"/>
        <c:crosses val="autoZero"/>
        <c:crossBetween val="midCat"/>
      </c:valAx>
      <c:valAx>
        <c:axId val="9464371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645248"/>
        <c:crosses val="max"/>
        <c:crossBetween val="midCat"/>
      </c:valAx>
      <c:valAx>
        <c:axId val="94645248"/>
        <c:scaling>
          <c:orientation val="minMax"/>
        </c:scaling>
        <c:delete val="1"/>
        <c:axPos val="b"/>
        <c:numFmt formatCode="m/d/yyyy\ h:mm" sourceLinked="1"/>
        <c:majorTickMark val="out"/>
        <c:minorTickMark val="none"/>
        <c:tickLblPos val="nextTo"/>
        <c:crossAx val="946437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6.0654699631077585E-2"/>
                  <c:y val="-0.1582894736842105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'6G'!$H$4:$H$15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'6G'!$I$4:$I$15</c:f>
              <c:numCache>
                <c:formatCode>General</c:formatCode>
                <c:ptCount val="12"/>
                <c:pt idx="0">
                  <c:v>512</c:v>
                </c:pt>
                <c:pt idx="1">
                  <c:v>517</c:v>
                </c:pt>
                <c:pt idx="2">
                  <c:v>519</c:v>
                </c:pt>
                <c:pt idx="3">
                  <c:v>524</c:v>
                </c:pt>
                <c:pt idx="4">
                  <c:v>532</c:v>
                </c:pt>
                <c:pt idx="5">
                  <c:v>542</c:v>
                </c:pt>
                <c:pt idx="6">
                  <c:v>545</c:v>
                </c:pt>
                <c:pt idx="7">
                  <c:v>556</c:v>
                </c:pt>
                <c:pt idx="8">
                  <c:v>561</c:v>
                </c:pt>
                <c:pt idx="9">
                  <c:v>568</c:v>
                </c:pt>
                <c:pt idx="10">
                  <c:v>572</c:v>
                </c:pt>
                <c:pt idx="11">
                  <c:v>561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505-41EB-B2AF-952A82973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696576"/>
        <c:axId val="94698112"/>
      </c:scatterChart>
      <c:valAx>
        <c:axId val="94696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698112"/>
        <c:crosses val="autoZero"/>
        <c:crossBetween val="midCat"/>
      </c:valAx>
      <c:valAx>
        <c:axId val="94698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6965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</a:t>
            </a:r>
            <a:r>
              <a:rPr lang="en-US" b="1" baseline="0"/>
              <a:t> 2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6.648220545858341E-2"/>
                  <c:y val="-0.1848459732007183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'6G'!$H$19:$H$30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'6G'!$I$19:$I$30</c:f>
              <c:numCache>
                <c:formatCode>General</c:formatCode>
                <c:ptCount val="12"/>
                <c:pt idx="0">
                  <c:v>530</c:v>
                </c:pt>
                <c:pt idx="1">
                  <c:v>532</c:v>
                </c:pt>
                <c:pt idx="2">
                  <c:v>542</c:v>
                </c:pt>
                <c:pt idx="3">
                  <c:v>556</c:v>
                </c:pt>
                <c:pt idx="4">
                  <c:v>569</c:v>
                </c:pt>
                <c:pt idx="5">
                  <c:v>575</c:v>
                </c:pt>
                <c:pt idx="6">
                  <c:v>588</c:v>
                </c:pt>
                <c:pt idx="7">
                  <c:v>602</c:v>
                </c:pt>
                <c:pt idx="8">
                  <c:v>619</c:v>
                </c:pt>
                <c:pt idx="9">
                  <c:v>634</c:v>
                </c:pt>
                <c:pt idx="10">
                  <c:v>605</c:v>
                </c:pt>
                <c:pt idx="11">
                  <c:v>576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066-4ADD-B649-699D5DC8A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512704"/>
        <c:axId val="99514240"/>
      </c:scatterChart>
      <c:valAx>
        <c:axId val="99512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514240"/>
        <c:crosses val="autoZero"/>
        <c:crossBetween val="midCat"/>
      </c:valAx>
      <c:valAx>
        <c:axId val="99514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5127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Measurement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6.4008942476418695E-2"/>
                  <c:y val="-0.1948998009107129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'6G'!$H$34:$H$45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'6G'!$I$34:$I$45</c:f>
              <c:numCache>
                <c:formatCode>General</c:formatCode>
                <c:ptCount val="12"/>
                <c:pt idx="0">
                  <c:v>530</c:v>
                </c:pt>
                <c:pt idx="1">
                  <c:v>529</c:v>
                </c:pt>
                <c:pt idx="2">
                  <c:v>535</c:v>
                </c:pt>
                <c:pt idx="3">
                  <c:v>534</c:v>
                </c:pt>
                <c:pt idx="4">
                  <c:v>539</c:v>
                </c:pt>
                <c:pt idx="5">
                  <c:v>539</c:v>
                </c:pt>
                <c:pt idx="6">
                  <c:v>548</c:v>
                </c:pt>
                <c:pt idx="7">
                  <c:v>560</c:v>
                </c:pt>
                <c:pt idx="8">
                  <c:v>571</c:v>
                </c:pt>
                <c:pt idx="9">
                  <c:v>588</c:v>
                </c:pt>
                <c:pt idx="10">
                  <c:v>583</c:v>
                </c:pt>
                <c:pt idx="11">
                  <c:v>582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92E-41D9-808D-3F2F5EFB8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556736"/>
        <c:axId val="99558528"/>
      </c:scatterChart>
      <c:valAx>
        <c:axId val="99556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558528"/>
        <c:crosses val="autoZero"/>
        <c:crossBetween val="midCat"/>
      </c:valAx>
      <c:valAx>
        <c:axId val="99558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5567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All Measurements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'1C'!$E$54</c:f>
              <c:strCache>
                <c:ptCount val="1"/>
                <c:pt idx="0">
                  <c:v>Temp(°C)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'1C'!$A$55:$A$116</c:f>
              <c:numCache>
                <c:formatCode>m/d/yyyy\ h:mm</c:formatCode>
                <c:ptCount val="62"/>
                <c:pt idx="0">
                  <c:v>43036.894768518519</c:v>
                </c:pt>
                <c:pt idx="1">
                  <c:v>43036.895115740743</c:v>
                </c:pt>
                <c:pt idx="2">
                  <c:v>43036.895462962966</c:v>
                </c:pt>
                <c:pt idx="3">
                  <c:v>43036.895810185182</c:v>
                </c:pt>
                <c:pt idx="4">
                  <c:v>43036.896157407406</c:v>
                </c:pt>
                <c:pt idx="5">
                  <c:v>43036.896504629629</c:v>
                </c:pt>
                <c:pt idx="6">
                  <c:v>43036.896851851852</c:v>
                </c:pt>
                <c:pt idx="7">
                  <c:v>43036.897199074076</c:v>
                </c:pt>
                <c:pt idx="8">
                  <c:v>43036.897546296299</c:v>
                </c:pt>
                <c:pt idx="9">
                  <c:v>43036.897893518515</c:v>
                </c:pt>
                <c:pt idx="10">
                  <c:v>43036.898240740738</c:v>
                </c:pt>
                <c:pt idx="11">
                  <c:v>43036.898587962962</c:v>
                </c:pt>
                <c:pt idx="12">
                  <c:v>43036.898935185185</c:v>
                </c:pt>
                <c:pt idx="13">
                  <c:v>43036.899282407408</c:v>
                </c:pt>
                <c:pt idx="14">
                  <c:v>43036.899629629632</c:v>
                </c:pt>
                <c:pt idx="15">
                  <c:v>43036.899976851855</c:v>
                </c:pt>
                <c:pt idx="16">
                  <c:v>43036.900324074071</c:v>
                </c:pt>
                <c:pt idx="17">
                  <c:v>43036.900671296295</c:v>
                </c:pt>
                <c:pt idx="18">
                  <c:v>43036.901018518518</c:v>
                </c:pt>
                <c:pt idx="19">
                  <c:v>43036.901365740741</c:v>
                </c:pt>
                <c:pt idx="20">
                  <c:v>43036.901712962965</c:v>
                </c:pt>
                <c:pt idx="21">
                  <c:v>43036.902060185188</c:v>
                </c:pt>
                <c:pt idx="22">
                  <c:v>43036.902407407404</c:v>
                </c:pt>
                <c:pt idx="23">
                  <c:v>43036.902754629627</c:v>
                </c:pt>
                <c:pt idx="24">
                  <c:v>43036.903101851851</c:v>
                </c:pt>
                <c:pt idx="25">
                  <c:v>43036.903449074074</c:v>
                </c:pt>
                <c:pt idx="26">
                  <c:v>43036.903796296298</c:v>
                </c:pt>
                <c:pt idx="27">
                  <c:v>43036.904143518521</c:v>
                </c:pt>
                <c:pt idx="28">
                  <c:v>43036.904490740744</c:v>
                </c:pt>
                <c:pt idx="29">
                  <c:v>43036.90483796296</c:v>
                </c:pt>
                <c:pt idx="30">
                  <c:v>43036.905185185184</c:v>
                </c:pt>
                <c:pt idx="31">
                  <c:v>43036.905532407407</c:v>
                </c:pt>
                <c:pt idx="32">
                  <c:v>43036.90587962963</c:v>
                </c:pt>
                <c:pt idx="33">
                  <c:v>43036.906226851854</c:v>
                </c:pt>
                <c:pt idx="34">
                  <c:v>43036.906574074077</c:v>
                </c:pt>
                <c:pt idx="35">
                  <c:v>43036.906921296293</c:v>
                </c:pt>
                <c:pt idx="36">
                  <c:v>43036.907268518517</c:v>
                </c:pt>
                <c:pt idx="37">
                  <c:v>43036.90761574074</c:v>
                </c:pt>
                <c:pt idx="38">
                  <c:v>43036.907962962963</c:v>
                </c:pt>
                <c:pt idx="39">
                  <c:v>43036.908310185187</c:v>
                </c:pt>
                <c:pt idx="40">
                  <c:v>43036.90865740741</c:v>
                </c:pt>
                <c:pt idx="41">
                  <c:v>43036.909004629626</c:v>
                </c:pt>
                <c:pt idx="42">
                  <c:v>43036.909351851849</c:v>
                </c:pt>
                <c:pt idx="43">
                  <c:v>43036.909699074073</c:v>
                </c:pt>
                <c:pt idx="44">
                  <c:v>43036.910046296296</c:v>
                </c:pt>
                <c:pt idx="45">
                  <c:v>43036.910393518519</c:v>
                </c:pt>
                <c:pt idx="46">
                  <c:v>43036.910740740743</c:v>
                </c:pt>
                <c:pt idx="47">
                  <c:v>43036.911087962966</c:v>
                </c:pt>
                <c:pt idx="48">
                  <c:v>43036.911435185182</c:v>
                </c:pt>
                <c:pt idx="49">
                  <c:v>43036.911782407406</c:v>
                </c:pt>
                <c:pt idx="50">
                  <c:v>43036.912129629629</c:v>
                </c:pt>
                <c:pt idx="51">
                  <c:v>43036.912476851852</c:v>
                </c:pt>
                <c:pt idx="52">
                  <c:v>43036.912824074076</c:v>
                </c:pt>
                <c:pt idx="53">
                  <c:v>43036.913171296299</c:v>
                </c:pt>
                <c:pt idx="54">
                  <c:v>43036.913518518515</c:v>
                </c:pt>
                <c:pt idx="55">
                  <c:v>43036.913865740738</c:v>
                </c:pt>
                <c:pt idx="56">
                  <c:v>43036.914212962962</c:v>
                </c:pt>
                <c:pt idx="57">
                  <c:v>43036.914560185185</c:v>
                </c:pt>
                <c:pt idx="58">
                  <c:v>43036.914907407408</c:v>
                </c:pt>
                <c:pt idx="59">
                  <c:v>43036.915254629632</c:v>
                </c:pt>
                <c:pt idx="60">
                  <c:v>43036.915601851855</c:v>
                </c:pt>
                <c:pt idx="61">
                  <c:v>43036.915949074071</c:v>
                </c:pt>
              </c:numCache>
            </c:numRef>
          </c:xVal>
          <c:yVal>
            <c:numRef>
              <c:f>'1C'!$E$55:$E$116</c:f>
              <c:numCache>
                <c:formatCode>General</c:formatCode>
                <c:ptCount val="62"/>
                <c:pt idx="0">
                  <c:v>17.989999999999998</c:v>
                </c:pt>
                <c:pt idx="1">
                  <c:v>17.510000000000002</c:v>
                </c:pt>
                <c:pt idx="2">
                  <c:v>16.920000000000002</c:v>
                </c:pt>
                <c:pt idx="3">
                  <c:v>16.29</c:v>
                </c:pt>
                <c:pt idx="4">
                  <c:v>15.62</c:v>
                </c:pt>
                <c:pt idx="5">
                  <c:v>14.97</c:v>
                </c:pt>
                <c:pt idx="6">
                  <c:v>14.36</c:v>
                </c:pt>
                <c:pt idx="7">
                  <c:v>13.76</c:v>
                </c:pt>
                <c:pt idx="8">
                  <c:v>13.28</c:v>
                </c:pt>
                <c:pt idx="9">
                  <c:v>12.86</c:v>
                </c:pt>
                <c:pt idx="10">
                  <c:v>12.48</c:v>
                </c:pt>
                <c:pt idx="11">
                  <c:v>12.12</c:v>
                </c:pt>
                <c:pt idx="12">
                  <c:v>11.82</c:v>
                </c:pt>
                <c:pt idx="13">
                  <c:v>11.58</c:v>
                </c:pt>
                <c:pt idx="14">
                  <c:v>11.36</c:v>
                </c:pt>
                <c:pt idx="15">
                  <c:v>11.2</c:v>
                </c:pt>
                <c:pt idx="16">
                  <c:v>11.03</c:v>
                </c:pt>
                <c:pt idx="17">
                  <c:v>10.91</c:v>
                </c:pt>
                <c:pt idx="18">
                  <c:v>10.8</c:v>
                </c:pt>
                <c:pt idx="19">
                  <c:v>10.7</c:v>
                </c:pt>
                <c:pt idx="20">
                  <c:v>10.64</c:v>
                </c:pt>
                <c:pt idx="21">
                  <c:v>10.55</c:v>
                </c:pt>
                <c:pt idx="22">
                  <c:v>10.42</c:v>
                </c:pt>
                <c:pt idx="23">
                  <c:v>10.27</c:v>
                </c:pt>
                <c:pt idx="24">
                  <c:v>10.1</c:v>
                </c:pt>
                <c:pt idx="25">
                  <c:v>9.9</c:v>
                </c:pt>
                <c:pt idx="26">
                  <c:v>9.7200000000000006</c:v>
                </c:pt>
                <c:pt idx="27">
                  <c:v>9.5</c:v>
                </c:pt>
                <c:pt idx="28">
                  <c:v>9.4600000000000009</c:v>
                </c:pt>
                <c:pt idx="29">
                  <c:v>9.49</c:v>
                </c:pt>
                <c:pt idx="30">
                  <c:v>9.5</c:v>
                </c:pt>
                <c:pt idx="31">
                  <c:v>9.51</c:v>
                </c:pt>
                <c:pt idx="32">
                  <c:v>9.52</c:v>
                </c:pt>
                <c:pt idx="33">
                  <c:v>9.5399999999999991</c:v>
                </c:pt>
                <c:pt idx="34">
                  <c:v>9.56</c:v>
                </c:pt>
                <c:pt idx="35">
                  <c:v>9.5500000000000007</c:v>
                </c:pt>
                <c:pt idx="36">
                  <c:v>9.5399999999999991</c:v>
                </c:pt>
                <c:pt idx="37">
                  <c:v>9.5399999999999991</c:v>
                </c:pt>
                <c:pt idx="38">
                  <c:v>9.5500000000000007</c:v>
                </c:pt>
                <c:pt idx="39">
                  <c:v>9.5399999999999991</c:v>
                </c:pt>
                <c:pt idx="40">
                  <c:v>9.4600000000000009</c:v>
                </c:pt>
                <c:pt idx="41">
                  <c:v>9.35</c:v>
                </c:pt>
                <c:pt idx="42">
                  <c:v>9.1999999999999993</c:v>
                </c:pt>
                <c:pt idx="43">
                  <c:v>9.0399999999999991</c:v>
                </c:pt>
                <c:pt idx="44">
                  <c:v>8.85</c:v>
                </c:pt>
                <c:pt idx="45">
                  <c:v>8.64</c:v>
                </c:pt>
                <c:pt idx="46">
                  <c:v>8.42</c:v>
                </c:pt>
                <c:pt idx="47">
                  <c:v>8.26</c:v>
                </c:pt>
                <c:pt idx="48">
                  <c:v>8.1199999999999992</c:v>
                </c:pt>
                <c:pt idx="49">
                  <c:v>8.0399999999999991</c:v>
                </c:pt>
                <c:pt idx="50">
                  <c:v>7.98</c:v>
                </c:pt>
                <c:pt idx="51">
                  <c:v>7.95</c:v>
                </c:pt>
                <c:pt idx="52">
                  <c:v>7.92</c:v>
                </c:pt>
                <c:pt idx="53">
                  <c:v>7.93</c:v>
                </c:pt>
                <c:pt idx="54">
                  <c:v>7.95</c:v>
                </c:pt>
                <c:pt idx="55">
                  <c:v>7.98</c:v>
                </c:pt>
                <c:pt idx="56">
                  <c:v>8.01</c:v>
                </c:pt>
                <c:pt idx="57">
                  <c:v>8</c:v>
                </c:pt>
                <c:pt idx="58">
                  <c:v>7.94</c:v>
                </c:pt>
                <c:pt idx="59">
                  <c:v>7.86</c:v>
                </c:pt>
                <c:pt idx="60">
                  <c:v>7.8</c:v>
                </c:pt>
                <c:pt idx="61">
                  <c:v>7.75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6C-4262-8DDC-ABB3383C31B4}"/>
            </c:ext>
          </c:extLst>
        </c:ser>
        <c:ser>
          <c:idx val="2"/>
          <c:order val="2"/>
          <c:tx>
            <c:strRef>
              <c:f>'1C'!$F$54</c:f>
              <c:strCache>
                <c:ptCount val="1"/>
                <c:pt idx="0">
                  <c:v>RH(%)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'1C'!$A$55:$A$116</c:f>
              <c:numCache>
                <c:formatCode>m/d/yyyy\ h:mm</c:formatCode>
                <c:ptCount val="62"/>
                <c:pt idx="0">
                  <c:v>43036.894768518519</c:v>
                </c:pt>
                <c:pt idx="1">
                  <c:v>43036.895115740743</c:v>
                </c:pt>
                <c:pt idx="2">
                  <c:v>43036.895462962966</c:v>
                </c:pt>
                <c:pt idx="3">
                  <c:v>43036.895810185182</c:v>
                </c:pt>
                <c:pt idx="4">
                  <c:v>43036.896157407406</c:v>
                </c:pt>
                <c:pt idx="5">
                  <c:v>43036.896504629629</c:v>
                </c:pt>
                <c:pt idx="6">
                  <c:v>43036.896851851852</c:v>
                </c:pt>
                <c:pt idx="7">
                  <c:v>43036.897199074076</c:v>
                </c:pt>
                <c:pt idx="8">
                  <c:v>43036.897546296299</c:v>
                </c:pt>
                <c:pt idx="9">
                  <c:v>43036.897893518515</c:v>
                </c:pt>
                <c:pt idx="10">
                  <c:v>43036.898240740738</c:v>
                </c:pt>
                <c:pt idx="11">
                  <c:v>43036.898587962962</c:v>
                </c:pt>
                <c:pt idx="12">
                  <c:v>43036.898935185185</c:v>
                </c:pt>
                <c:pt idx="13">
                  <c:v>43036.899282407408</c:v>
                </c:pt>
                <c:pt idx="14">
                  <c:v>43036.899629629632</c:v>
                </c:pt>
                <c:pt idx="15">
                  <c:v>43036.899976851855</c:v>
                </c:pt>
                <c:pt idx="16">
                  <c:v>43036.900324074071</c:v>
                </c:pt>
                <c:pt idx="17">
                  <c:v>43036.900671296295</c:v>
                </c:pt>
                <c:pt idx="18">
                  <c:v>43036.901018518518</c:v>
                </c:pt>
                <c:pt idx="19">
                  <c:v>43036.901365740741</c:v>
                </c:pt>
                <c:pt idx="20">
                  <c:v>43036.901712962965</c:v>
                </c:pt>
                <c:pt idx="21">
                  <c:v>43036.902060185188</c:v>
                </c:pt>
                <c:pt idx="22">
                  <c:v>43036.902407407404</c:v>
                </c:pt>
                <c:pt idx="23">
                  <c:v>43036.902754629627</c:v>
                </c:pt>
                <c:pt idx="24">
                  <c:v>43036.903101851851</c:v>
                </c:pt>
                <c:pt idx="25">
                  <c:v>43036.903449074074</c:v>
                </c:pt>
                <c:pt idx="26">
                  <c:v>43036.903796296298</c:v>
                </c:pt>
                <c:pt idx="27">
                  <c:v>43036.904143518521</c:v>
                </c:pt>
                <c:pt idx="28">
                  <c:v>43036.904490740744</c:v>
                </c:pt>
                <c:pt idx="29">
                  <c:v>43036.90483796296</c:v>
                </c:pt>
                <c:pt idx="30">
                  <c:v>43036.905185185184</c:v>
                </c:pt>
                <c:pt idx="31">
                  <c:v>43036.905532407407</c:v>
                </c:pt>
                <c:pt idx="32">
                  <c:v>43036.90587962963</c:v>
                </c:pt>
                <c:pt idx="33">
                  <c:v>43036.906226851854</c:v>
                </c:pt>
                <c:pt idx="34">
                  <c:v>43036.906574074077</c:v>
                </c:pt>
                <c:pt idx="35">
                  <c:v>43036.906921296293</c:v>
                </c:pt>
                <c:pt idx="36">
                  <c:v>43036.907268518517</c:v>
                </c:pt>
                <c:pt idx="37">
                  <c:v>43036.90761574074</c:v>
                </c:pt>
                <c:pt idx="38">
                  <c:v>43036.907962962963</c:v>
                </c:pt>
                <c:pt idx="39">
                  <c:v>43036.908310185187</c:v>
                </c:pt>
                <c:pt idx="40">
                  <c:v>43036.90865740741</c:v>
                </c:pt>
                <c:pt idx="41">
                  <c:v>43036.909004629626</c:v>
                </c:pt>
                <c:pt idx="42">
                  <c:v>43036.909351851849</c:v>
                </c:pt>
                <c:pt idx="43">
                  <c:v>43036.909699074073</c:v>
                </c:pt>
                <c:pt idx="44">
                  <c:v>43036.910046296296</c:v>
                </c:pt>
                <c:pt idx="45">
                  <c:v>43036.910393518519</c:v>
                </c:pt>
                <c:pt idx="46">
                  <c:v>43036.910740740743</c:v>
                </c:pt>
                <c:pt idx="47">
                  <c:v>43036.911087962966</c:v>
                </c:pt>
                <c:pt idx="48">
                  <c:v>43036.911435185182</c:v>
                </c:pt>
                <c:pt idx="49">
                  <c:v>43036.911782407406</c:v>
                </c:pt>
                <c:pt idx="50">
                  <c:v>43036.912129629629</c:v>
                </c:pt>
                <c:pt idx="51">
                  <c:v>43036.912476851852</c:v>
                </c:pt>
                <c:pt idx="52">
                  <c:v>43036.912824074076</c:v>
                </c:pt>
                <c:pt idx="53">
                  <c:v>43036.913171296299</c:v>
                </c:pt>
                <c:pt idx="54">
                  <c:v>43036.913518518515</c:v>
                </c:pt>
                <c:pt idx="55">
                  <c:v>43036.913865740738</c:v>
                </c:pt>
                <c:pt idx="56">
                  <c:v>43036.914212962962</c:v>
                </c:pt>
                <c:pt idx="57">
                  <c:v>43036.914560185185</c:v>
                </c:pt>
                <c:pt idx="58">
                  <c:v>43036.914907407408</c:v>
                </c:pt>
                <c:pt idx="59">
                  <c:v>43036.915254629632</c:v>
                </c:pt>
                <c:pt idx="60">
                  <c:v>43036.915601851855</c:v>
                </c:pt>
                <c:pt idx="61">
                  <c:v>43036.915949074071</c:v>
                </c:pt>
              </c:numCache>
            </c:numRef>
          </c:xVal>
          <c:yVal>
            <c:numRef>
              <c:f>'1C'!$F$55:$F$116</c:f>
              <c:numCache>
                <c:formatCode>General</c:formatCode>
                <c:ptCount val="62"/>
                <c:pt idx="0">
                  <c:v>33.99</c:v>
                </c:pt>
                <c:pt idx="1">
                  <c:v>34.979999999999997</c:v>
                </c:pt>
                <c:pt idx="2">
                  <c:v>36.26</c:v>
                </c:pt>
                <c:pt idx="3">
                  <c:v>36.96</c:v>
                </c:pt>
                <c:pt idx="4">
                  <c:v>36.96</c:v>
                </c:pt>
                <c:pt idx="5">
                  <c:v>38.770000000000003</c:v>
                </c:pt>
                <c:pt idx="6">
                  <c:v>40.72</c:v>
                </c:pt>
                <c:pt idx="7">
                  <c:v>41.58</c:v>
                </c:pt>
                <c:pt idx="8">
                  <c:v>42.63</c:v>
                </c:pt>
                <c:pt idx="9">
                  <c:v>43.14</c:v>
                </c:pt>
                <c:pt idx="10">
                  <c:v>44.08</c:v>
                </c:pt>
                <c:pt idx="11">
                  <c:v>44.98</c:v>
                </c:pt>
                <c:pt idx="12">
                  <c:v>45.91</c:v>
                </c:pt>
                <c:pt idx="13">
                  <c:v>46.85</c:v>
                </c:pt>
                <c:pt idx="14">
                  <c:v>47.82</c:v>
                </c:pt>
                <c:pt idx="15">
                  <c:v>48.75</c:v>
                </c:pt>
                <c:pt idx="16">
                  <c:v>49.72</c:v>
                </c:pt>
                <c:pt idx="17">
                  <c:v>51.72</c:v>
                </c:pt>
                <c:pt idx="18">
                  <c:v>51.97</c:v>
                </c:pt>
                <c:pt idx="19">
                  <c:v>52.63</c:v>
                </c:pt>
                <c:pt idx="20">
                  <c:v>53.44</c:v>
                </c:pt>
                <c:pt idx="21">
                  <c:v>54.95</c:v>
                </c:pt>
                <c:pt idx="22">
                  <c:v>55.95</c:v>
                </c:pt>
                <c:pt idx="23">
                  <c:v>57.27</c:v>
                </c:pt>
                <c:pt idx="24">
                  <c:v>58.43</c:v>
                </c:pt>
                <c:pt idx="25">
                  <c:v>59.35</c:v>
                </c:pt>
                <c:pt idx="26">
                  <c:v>60.14</c:v>
                </c:pt>
                <c:pt idx="27">
                  <c:v>60.73</c:v>
                </c:pt>
                <c:pt idx="28">
                  <c:v>67.34</c:v>
                </c:pt>
                <c:pt idx="29">
                  <c:v>74.38</c:v>
                </c:pt>
                <c:pt idx="30">
                  <c:v>77.819999999999993</c:v>
                </c:pt>
                <c:pt idx="31">
                  <c:v>79.7</c:v>
                </c:pt>
                <c:pt idx="32">
                  <c:v>80.91</c:v>
                </c:pt>
                <c:pt idx="33">
                  <c:v>81.77</c:v>
                </c:pt>
                <c:pt idx="34">
                  <c:v>82.42</c:v>
                </c:pt>
                <c:pt idx="35">
                  <c:v>82.93</c:v>
                </c:pt>
                <c:pt idx="36">
                  <c:v>83.32</c:v>
                </c:pt>
                <c:pt idx="37">
                  <c:v>83.66</c:v>
                </c:pt>
                <c:pt idx="38">
                  <c:v>83.97</c:v>
                </c:pt>
                <c:pt idx="39">
                  <c:v>84.33</c:v>
                </c:pt>
                <c:pt idx="40">
                  <c:v>84.05</c:v>
                </c:pt>
                <c:pt idx="41">
                  <c:v>83.54</c:v>
                </c:pt>
                <c:pt idx="42">
                  <c:v>83.15</c:v>
                </c:pt>
                <c:pt idx="43">
                  <c:v>82.84</c:v>
                </c:pt>
                <c:pt idx="44">
                  <c:v>82.56</c:v>
                </c:pt>
                <c:pt idx="45">
                  <c:v>82.36</c:v>
                </c:pt>
                <c:pt idx="46">
                  <c:v>81.94</c:v>
                </c:pt>
                <c:pt idx="47">
                  <c:v>81.69</c:v>
                </c:pt>
                <c:pt idx="48">
                  <c:v>82</c:v>
                </c:pt>
                <c:pt idx="49">
                  <c:v>82.53</c:v>
                </c:pt>
                <c:pt idx="50">
                  <c:v>83.15</c:v>
                </c:pt>
                <c:pt idx="51">
                  <c:v>83.77</c:v>
                </c:pt>
                <c:pt idx="52">
                  <c:v>84.39</c:v>
                </c:pt>
                <c:pt idx="53">
                  <c:v>84.92</c:v>
                </c:pt>
                <c:pt idx="54">
                  <c:v>85.46</c:v>
                </c:pt>
                <c:pt idx="55">
                  <c:v>85.91</c:v>
                </c:pt>
                <c:pt idx="56">
                  <c:v>86.36</c:v>
                </c:pt>
                <c:pt idx="57">
                  <c:v>86.72</c:v>
                </c:pt>
                <c:pt idx="58">
                  <c:v>86.53</c:v>
                </c:pt>
                <c:pt idx="59">
                  <c:v>86.33</c:v>
                </c:pt>
                <c:pt idx="60">
                  <c:v>86.27</c:v>
                </c:pt>
                <c:pt idx="61">
                  <c:v>86.27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46C-4262-8DDC-ABB3383C3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681856"/>
        <c:axId val="86446080"/>
      </c:scatterChart>
      <c:scatterChart>
        <c:scatterStyle val="lineMarker"/>
        <c:varyColors val="0"/>
        <c:ser>
          <c:idx val="0"/>
          <c:order val="0"/>
          <c:tx>
            <c:strRef>
              <c:f>'1C'!$D$54</c:f>
              <c:strCache>
                <c:ptCount val="1"/>
                <c:pt idx="0">
                  <c:v>CO2(ppm)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'1C'!$A$55:$A$116</c:f>
              <c:numCache>
                <c:formatCode>m/d/yyyy\ h:mm</c:formatCode>
                <c:ptCount val="62"/>
                <c:pt idx="0">
                  <c:v>43036.894768518519</c:v>
                </c:pt>
                <c:pt idx="1">
                  <c:v>43036.895115740743</c:v>
                </c:pt>
                <c:pt idx="2">
                  <c:v>43036.895462962966</c:v>
                </c:pt>
                <c:pt idx="3">
                  <c:v>43036.895810185182</c:v>
                </c:pt>
                <c:pt idx="4">
                  <c:v>43036.896157407406</c:v>
                </c:pt>
                <c:pt idx="5">
                  <c:v>43036.896504629629</c:v>
                </c:pt>
                <c:pt idx="6">
                  <c:v>43036.896851851852</c:v>
                </c:pt>
                <c:pt idx="7">
                  <c:v>43036.897199074076</c:v>
                </c:pt>
                <c:pt idx="8">
                  <c:v>43036.897546296299</c:v>
                </c:pt>
                <c:pt idx="9">
                  <c:v>43036.897893518515</c:v>
                </c:pt>
                <c:pt idx="10">
                  <c:v>43036.898240740738</c:v>
                </c:pt>
                <c:pt idx="11">
                  <c:v>43036.898587962962</c:v>
                </c:pt>
                <c:pt idx="12">
                  <c:v>43036.898935185185</c:v>
                </c:pt>
                <c:pt idx="13">
                  <c:v>43036.899282407408</c:v>
                </c:pt>
                <c:pt idx="14">
                  <c:v>43036.899629629632</c:v>
                </c:pt>
                <c:pt idx="15">
                  <c:v>43036.899976851855</c:v>
                </c:pt>
                <c:pt idx="16">
                  <c:v>43036.900324074071</c:v>
                </c:pt>
                <c:pt idx="17">
                  <c:v>43036.900671296295</c:v>
                </c:pt>
                <c:pt idx="18">
                  <c:v>43036.901018518518</c:v>
                </c:pt>
                <c:pt idx="19">
                  <c:v>43036.901365740741</c:v>
                </c:pt>
                <c:pt idx="20">
                  <c:v>43036.901712962965</c:v>
                </c:pt>
                <c:pt idx="21">
                  <c:v>43036.902060185188</c:v>
                </c:pt>
                <c:pt idx="22">
                  <c:v>43036.902407407404</c:v>
                </c:pt>
                <c:pt idx="23">
                  <c:v>43036.902754629627</c:v>
                </c:pt>
                <c:pt idx="24">
                  <c:v>43036.903101851851</c:v>
                </c:pt>
                <c:pt idx="25">
                  <c:v>43036.903449074074</c:v>
                </c:pt>
                <c:pt idx="26">
                  <c:v>43036.903796296298</c:v>
                </c:pt>
                <c:pt idx="27">
                  <c:v>43036.904143518521</c:v>
                </c:pt>
                <c:pt idx="28">
                  <c:v>43036.904490740744</c:v>
                </c:pt>
                <c:pt idx="29">
                  <c:v>43036.90483796296</c:v>
                </c:pt>
                <c:pt idx="30">
                  <c:v>43036.905185185184</c:v>
                </c:pt>
                <c:pt idx="31">
                  <c:v>43036.905532407407</c:v>
                </c:pt>
                <c:pt idx="32">
                  <c:v>43036.90587962963</c:v>
                </c:pt>
                <c:pt idx="33">
                  <c:v>43036.906226851854</c:v>
                </c:pt>
                <c:pt idx="34">
                  <c:v>43036.906574074077</c:v>
                </c:pt>
                <c:pt idx="35">
                  <c:v>43036.906921296293</c:v>
                </c:pt>
                <c:pt idx="36">
                  <c:v>43036.907268518517</c:v>
                </c:pt>
                <c:pt idx="37">
                  <c:v>43036.90761574074</c:v>
                </c:pt>
                <c:pt idx="38">
                  <c:v>43036.907962962963</c:v>
                </c:pt>
                <c:pt idx="39">
                  <c:v>43036.908310185187</c:v>
                </c:pt>
                <c:pt idx="40">
                  <c:v>43036.90865740741</c:v>
                </c:pt>
                <c:pt idx="41">
                  <c:v>43036.909004629626</c:v>
                </c:pt>
                <c:pt idx="42">
                  <c:v>43036.909351851849</c:v>
                </c:pt>
                <c:pt idx="43">
                  <c:v>43036.909699074073</c:v>
                </c:pt>
                <c:pt idx="44">
                  <c:v>43036.910046296296</c:v>
                </c:pt>
                <c:pt idx="45">
                  <c:v>43036.910393518519</c:v>
                </c:pt>
                <c:pt idx="46">
                  <c:v>43036.910740740743</c:v>
                </c:pt>
                <c:pt idx="47">
                  <c:v>43036.911087962966</c:v>
                </c:pt>
                <c:pt idx="48">
                  <c:v>43036.911435185182</c:v>
                </c:pt>
                <c:pt idx="49">
                  <c:v>43036.911782407406</c:v>
                </c:pt>
                <c:pt idx="50">
                  <c:v>43036.912129629629</c:v>
                </c:pt>
                <c:pt idx="51">
                  <c:v>43036.912476851852</c:v>
                </c:pt>
                <c:pt idx="52">
                  <c:v>43036.912824074076</c:v>
                </c:pt>
                <c:pt idx="53">
                  <c:v>43036.913171296299</c:v>
                </c:pt>
                <c:pt idx="54">
                  <c:v>43036.913518518515</c:v>
                </c:pt>
                <c:pt idx="55">
                  <c:v>43036.913865740738</c:v>
                </c:pt>
                <c:pt idx="56">
                  <c:v>43036.914212962962</c:v>
                </c:pt>
                <c:pt idx="57">
                  <c:v>43036.914560185185</c:v>
                </c:pt>
                <c:pt idx="58">
                  <c:v>43036.914907407408</c:v>
                </c:pt>
                <c:pt idx="59">
                  <c:v>43036.915254629632</c:v>
                </c:pt>
                <c:pt idx="60">
                  <c:v>43036.915601851855</c:v>
                </c:pt>
                <c:pt idx="61">
                  <c:v>43036.915949074071</c:v>
                </c:pt>
              </c:numCache>
            </c:numRef>
          </c:xVal>
          <c:yVal>
            <c:numRef>
              <c:f>'1C'!$D$55:$D$116</c:f>
              <c:numCache>
                <c:formatCode>General</c:formatCode>
                <c:ptCount val="62"/>
                <c:pt idx="0">
                  <c:v>453</c:v>
                </c:pt>
                <c:pt idx="1">
                  <c:v>457</c:v>
                </c:pt>
                <c:pt idx="2">
                  <c:v>467</c:v>
                </c:pt>
                <c:pt idx="3">
                  <c:v>467</c:v>
                </c:pt>
                <c:pt idx="4">
                  <c:v>465</c:v>
                </c:pt>
                <c:pt idx="5">
                  <c:v>468</c:v>
                </c:pt>
                <c:pt idx="6">
                  <c:v>464</c:v>
                </c:pt>
                <c:pt idx="7">
                  <c:v>468</c:v>
                </c:pt>
                <c:pt idx="8">
                  <c:v>468</c:v>
                </c:pt>
                <c:pt idx="9">
                  <c:v>471</c:v>
                </c:pt>
                <c:pt idx="10">
                  <c:v>464</c:v>
                </c:pt>
                <c:pt idx="11">
                  <c:v>458</c:v>
                </c:pt>
                <c:pt idx="12">
                  <c:v>458</c:v>
                </c:pt>
                <c:pt idx="13">
                  <c:v>458</c:v>
                </c:pt>
                <c:pt idx="14">
                  <c:v>467</c:v>
                </c:pt>
                <c:pt idx="15">
                  <c:v>473</c:v>
                </c:pt>
                <c:pt idx="16">
                  <c:v>478</c:v>
                </c:pt>
                <c:pt idx="17">
                  <c:v>489</c:v>
                </c:pt>
                <c:pt idx="18">
                  <c:v>495</c:v>
                </c:pt>
                <c:pt idx="19">
                  <c:v>507</c:v>
                </c:pt>
                <c:pt idx="20">
                  <c:v>520</c:v>
                </c:pt>
                <c:pt idx="21">
                  <c:v>511</c:v>
                </c:pt>
                <c:pt idx="22">
                  <c:v>510</c:v>
                </c:pt>
                <c:pt idx="23">
                  <c:v>503</c:v>
                </c:pt>
                <c:pt idx="24">
                  <c:v>500</c:v>
                </c:pt>
                <c:pt idx="25">
                  <c:v>496</c:v>
                </c:pt>
                <c:pt idx="26">
                  <c:v>493</c:v>
                </c:pt>
                <c:pt idx="27">
                  <c:v>502</c:v>
                </c:pt>
                <c:pt idx="28">
                  <c:v>495</c:v>
                </c:pt>
                <c:pt idx="29">
                  <c:v>494</c:v>
                </c:pt>
                <c:pt idx="30">
                  <c:v>497</c:v>
                </c:pt>
                <c:pt idx="31">
                  <c:v>498</c:v>
                </c:pt>
                <c:pt idx="32">
                  <c:v>500</c:v>
                </c:pt>
                <c:pt idx="33">
                  <c:v>505</c:v>
                </c:pt>
                <c:pt idx="34">
                  <c:v>503</c:v>
                </c:pt>
                <c:pt idx="35">
                  <c:v>511</c:v>
                </c:pt>
                <c:pt idx="36">
                  <c:v>519</c:v>
                </c:pt>
                <c:pt idx="37">
                  <c:v>522</c:v>
                </c:pt>
                <c:pt idx="38">
                  <c:v>530</c:v>
                </c:pt>
                <c:pt idx="39">
                  <c:v>541</c:v>
                </c:pt>
                <c:pt idx="40">
                  <c:v>533</c:v>
                </c:pt>
                <c:pt idx="41">
                  <c:v>526</c:v>
                </c:pt>
                <c:pt idx="42">
                  <c:v>521</c:v>
                </c:pt>
                <c:pt idx="43">
                  <c:v>517</c:v>
                </c:pt>
                <c:pt idx="44">
                  <c:v>513</c:v>
                </c:pt>
                <c:pt idx="45">
                  <c:v>510</c:v>
                </c:pt>
                <c:pt idx="46">
                  <c:v>507</c:v>
                </c:pt>
                <c:pt idx="47">
                  <c:v>503</c:v>
                </c:pt>
                <c:pt idx="48">
                  <c:v>505</c:v>
                </c:pt>
                <c:pt idx="49">
                  <c:v>509</c:v>
                </c:pt>
                <c:pt idx="50">
                  <c:v>512</c:v>
                </c:pt>
                <c:pt idx="51">
                  <c:v>513</c:v>
                </c:pt>
                <c:pt idx="52">
                  <c:v>517</c:v>
                </c:pt>
                <c:pt idx="53">
                  <c:v>521</c:v>
                </c:pt>
                <c:pt idx="54">
                  <c:v>526</c:v>
                </c:pt>
                <c:pt idx="55">
                  <c:v>531</c:v>
                </c:pt>
                <c:pt idx="56">
                  <c:v>539</c:v>
                </c:pt>
                <c:pt idx="57">
                  <c:v>544</c:v>
                </c:pt>
                <c:pt idx="58">
                  <c:v>537</c:v>
                </c:pt>
                <c:pt idx="59">
                  <c:v>535</c:v>
                </c:pt>
                <c:pt idx="60">
                  <c:v>531</c:v>
                </c:pt>
                <c:pt idx="61">
                  <c:v>532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46C-4262-8DDC-ABB3383C3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448768"/>
        <c:axId val="86447232"/>
      </c:scatterChart>
      <c:valAx>
        <c:axId val="86681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446080"/>
        <c:crosses val="autoZero"/>
        <c:crossBetween val="midCat"/>
      </c:valAx>
      <c:valAx>
        <c:axId val="86446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681856"/>
        <c:crosses val="autoZero"/>
        <c:crossBetween val="midCat"/>
      </c:valAx>
      <c:valAx>
        <c:axId val="8644723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448768"/>
        <c:crosses val="max"/>
        <c:crossBetween val="midCat"/>
      </c:valAx>
      <c:valAx>
        <c:axId val="86448768"/>
        <c:scaling>
          <c:orientation val="minMax"/>
        </c:scaling>
        <c:delete val="1"/>
        <c:axPos val="b"/>
        <c:numFmt formatCode="m/d/yyyy\ h:mm" sourceLinked="1"/>
        <c:majorTickMark val="out"/>
        <c:minorTickMark val="none"/>
        <c:tickLblPos val="nextTo"/>
        <c:crossAx val="864472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Measurement 1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4061588018280932"/>
                  <c:y val="-0.1279203548561919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'1G'!$H$4:$H$14</c:f>
              <c:numCache>
                <c:formatCode>General</c:formatCode>
                <c:ptCount val="11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</c:numCache>
            </c:numRef>
          </c:xVal>
          <c:yVal>
            <c:numRef>
              <c:f>'1G'!$I$4:$I$14</c:f>
              <c:numCache>
                <c:formatCode>General</c:formatCode>
                <c:ptCount val="11"/>
                <c:pt idx="0">
                  <c:v>523</c:v>
                </c:pt>
                <c:pt idx="1">
                  <c:v>526</c:v>
                </c:pt>
                <c:pt idx="2">
                  <c:v>534</c:v>
                </c:pt>
                <c:pt idx="3">
                  <c:v>544</c:v>
                </c:pt>
                <c:pt idx="4">
                  <c:v>554</c:v>
                </c:pt>
                <c:pt idx="5">
                  <c:v>572</c:v>
                </c:pt>
                <c:pt idx="6">
                  <c:v>586</c:v>
                </c:pt>
                <c:pt idx="7">
                  <c:v>597</c:v>
                </c:pt>
                <c:pt idx="8">
                  <c:v>613</c:v>
                </c:pt>
                <c:pt idx="9">
                  <c:v>627</c:v>
                </c:pt>
                <c:pt idx="10">
                  <c:v>628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AE5-4ED2-A671-92AFACD3C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189184"/>
        <c:axId val="86190720"/>
      </c:scatterChart>
      <c:valAx>
        <c:axId val="86189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190720"/>
        <c:crosses val="autoZero"/>
        <c:crossBetween val="midCat"/>
      </c:valAx>
      <c:valAx>
        <c:axId val="86190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1891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Measurement 2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267932317491077"/>
                  <c:y val="-0.1562962574639933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'1G'!$H$19:$H$29</c:f>
              <c:numCache>
                <c:formatCode>General</c:formatCode>
                <c:ptCount val="11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</c:numCache>
            </c:numRef>
          </c:xVal>
          <c:yVal>
            <c:numRef>
              <c:f>'1G'!$I$19:$I$29</c:f>
              <c:numCache>
                <c:formatCode>General</c:formatCode>
                <c:ptCount val="11"/>
                <c:pt idx="0">
                  <c:v>560</c:v>
                </c:pt>
                <c:pt idx="1">
                  <c:v>565</c:v>
                </c:pt>
                <c:pt idx="2">
                  <c:v>566</c:v>
                </c:pt>
                <c:pt idx="3">
                  <c:v>574</c:v>
                </c:pt>
                <c:pt idx="4">
                  <c:v>584</c:v>
                </c:pt>
                <c:pt idx="5">
                  <c:v>593</c:v>
                </c:pt>
                <c:pt idx="6">
                  <c:v>596</c:v>
                </c:pt>
                <c:pt idx="7">
                  <c:v>607</c:v>
                </c:pt>
                <c:pt idx="8">
                  <c:v>616</c:v>
                </c:pt>
                <c:pt idx="9">
                  <c:v>630</c:v>
                </c:pt>
                <c:pt idx="10">
                  <c:v>646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CF3-49DF-96BE-D3BCCBE8E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241664"/>
        <c:axId val="86243200"/>
      </c:scatterChart>
      <c:valAx>
        <c:axId val="86241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243200"/>
        <c:crosses val="autoZero"/>
        <c:crossBetween val="midCat"/>
      </c:valAx>
      <c:valAx>
        <c:axId val="8624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2416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All Measurements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'1G'!$E$55</c:f>
              <c:strCache>
                <c:ptCount val="1"/>
                <c:pt idx="0">
                  <c:v>Temp(°C)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'1G'!$A$56:$A$118</c:f>
              <c:numCache>
                <c:formatCode>m/d/yyyy\ h:mm</c:formatCode>
                <c:ptCount val="63"/>
                <c:pt idx="0">
                  <c:v>36526.019594907404</c:v>
                </c:pt>
                <c:pt idx="1">
                  <c:v>36526.019942129627</c:v>
                </c:pt>
                <c:pt idx="2">
                  <c:v>36526.020289351851</c:v>
                </c:pt>
                <c:pt idx="3">
                  <c:v>36526.020636574074</c:v>
                </c:pt>
                <c:pt idx="4">
                  <c:v>36526.020983796298</c:v>
                </c:pt>
                <c:pt idx="5">
                  <c:v>36526.021331018521</c:v>
                </c:pt>
                <c:pt idx="6">
                  <c:v>36526.021678240744</c:v>
                </c:pt>
                <c:pt idx="7">
                  <c:v>36526.02202546296</c:v>
                </c:pt>
                <c:pt idx="8">
                  <c:v>36526.022372685184</c:v>
                </c:pt>
                <c:pt idx="9">
                  <c:v>36526.022719907407</c:v>
                </c:pt>
                <c:pt idx="10">
                  <c:v>36526.02306712963</c:v>
                </c:pt>
                <c:pt idx="11">
                  <c:v>36526.023414351854</c:v>
                </c:pt>
                <c:pt idx="12">
                  <c:v>36526.023761574077</c:v>
                </c:pt>
                <c:pt idx="13">
                  <c:v>36526.024108796293</c:v>
                </c:pt>
                <c:pt idx="14">
                  <c:v>36526.024456018517</c:v>
                </c:pt>
                <c:pt idx="15">
                  <c:v>36526.02480324074</c:v>
                </c:pt>
                <c:pt idx="16">
                  <c:v>36526.025150462963</c:v>
                </c:pt>
                <c:pt idx="17">
                  <c:v>36526.025497685187</c:v>
                </c:pt>
                <c:pt idx="18">
                  <c:v>36526.02584490741</c:v>
                </c:pt>
                <c:pt idx="19">
                  <c:v>36526.026192129626</c:v>
                </c:pt>
                <c:pt idx="20">
                  <c:v>36526.026539351849</c:v>
                </c:pt>
                <c:pt idx="21">
                  <c:v>36526.026886574073</c:v>
                </c:pt>
                <c:pt idx="22">
                  <c:v>36526.027233796296</c:v>
                </c:pt>
                <c:pt idx="23">
                  <c:v>36526.027581018519</c:v>
                </c:pt>
                <c:pt idx="24">
                  <c:v>36526.027928240743</c:v>
                </c:pt>
                <c:pt idx="25">
                  <c:v>36526.028275462966</c:v>
                </c:pt>
                <c:pt idx="26">
                  <c:v>36526.028622685182</c:v>
                </c:pt>
                <c:pt idx="27">
                  <c:v>36526.028969907406</c:v>
                </c:pt>
                <c:pt idx="28">
                  <c:v>36526.029317129629</c:v>
                </c:pt>
                <c:pt idx="29">
                  <c:v>36526.029664351852</c:v>
                </c:pt>
                <c:pt idx="30">
                  <c:v>36526.030011574076</c:v>
                </c:pt>
                <c:pt idx="31">
                  <c:v>36526.030358796299</c:v>
                </c:pt>
                <c:pt idx="32">
                  <c:v>36526.030706018515</c:v>
                </c:pt>
                <c:pt idx="33">
                  <c:v>36526.031053240738</c:v>
                </c:pt>
                <c:pt idx="34">
                  <c:v>36526.031400462962</c:v>
                </c:pt>
                <c:pt idx="35">
                  <c:v>36526.031747685185</c:v>
                </c:pt>
                <c:pt idx="36">
                  <c:v>36526.032094907408</c:v>
                </c:pt>
                <c:pt idx="37">
                  <c:v>36526.032442129632</c:v>
                </c:pt>
                <c:pt idx="38">
                  <c:v>36526.032789351855</c:v>
                </c:pt>
                <c:pt idx="39">
                  <c:v>36526.033136574071</c:v>
                </c:pt>
                <c:pt idx="40">
                  <c:v>36526.033483796295</c:v>
                </c:pt>
                <c:pt idx="41">
                  <c:v>36526.033831018518</c:v>
                </c:pt>
                <c:pt idx="42">
                  <c:v>36526.034178240741</c:v>
                </c:pt>
                <c:pt idx="43">
                  <c:v>36526.034525462965</c:v>
                </c:pt>
                <c:pt idx="44">
                  <c:v>36526.034872685188</c:v>
                </c:pt>
                <c:pt idx="45">
                  <c:v>36526.035219907404</c:v>
                </c:pt>
                <c:pt idx="46">
                  <c:v>36526.035567129627</c:v>
                </c:pt>
                <c:pt idx="47">
                  <c:v>36526.035914351851</c:v>
                </c:pt>
                <c:pt idx="48">
                  <c:v>36526.036261574074</c:v>
                </c:pt>
                <c:pt idx="49">
                  <c:v>36526.036608796298</c:v>
                </c:pt>
                <c:pt idx="50">
                  <c:v>36526.036956018521</c:v>
                </c:pt>
                <c:pt idx="51">
                  <c:v>36526.037303240744</c:v>
                </c:pt>
                <c:pt idx="52">
                  <c:v>36526.03765046296</c:v>
                </c:pt>
                <c:pt idx="53">
                  <c:v>36526.037997685184</c:v>
                </c:pt>
                <c:pt idx="54">
                  <c:v>36526.038344907407</c:v>
                </c:pt>
                <c:pt idx="55">
                  <c:v>36526.03869212963</c:v>
                </c:pt>
                <c:pt idx="56">
                  <c:v>36526.039039351854</c:v>
                </c:pt>
                <c:pt idx="57">
                  <c:v>36526.039386574077</c:v>
                </c:pt>
                <c:pt idx="58">
                  <c:v>36526.039733796293</c:v>
                </c:pt>
                <c:pt idx="59">
                  <c:v>36526.040081018517</c:v>
                </c:pt>
                <c:pt idx="60">
                  <c:v>36526.04042824074</c:v>
                </c:pt>
                <c:pt idx="61">
                  <c:v>36526.040775462963</c:v>
                </c:pt>
                <c:pt idx="62">
                  <c:v>36526.041122685187</c:v>
                </c:pt>
              </c:numCache>
            </c:numRef>
          </c:xVal>
          <c:yVal>
            <c:numRef>
              <c:f>'1G'!$E$56:$E$118</c:f>
              <c:numCache>
                <c:formatCode>General</c:formatCode>
                <c:ptCount val="63"/>
                <c:pt idx="0">
                  <c:v>16.84</c:v>
                </c:pt>
                <c:pt idx="1">
                  <c:v>16.46</c:v>
                </c:pt>
                <c:pt idx="2">
                  <c:v>15.94</c:v>
                </c:pt>
                <c:pt idx="3">
                  <c:v>15.39</c:v>
                </c:pt>
                <c:pt idx="4">
                  <c:v>14.83</c:v>
                </c:pt>
                <c:pt idx="5">
                  <c:v>14.24</c:v>
                </c:pt>
                <c:pt idx="6">
                  <c:v>13.66</c:v>
                </c:pt>
                <c:pt idx="7">
                  <c:v>13.1</c:v>
                </c:pt>
                <c:pt idx="8">
                  <c:v>12.61</c:v>
                </c:pt>
                <c:pt idx="9">
                  <c:v>12.22</c:v>
                </c:pt>
                <c:pt idx="10">
                  <c:v>11.76</c:v>
                </c:pt>
                <c:pt idx="11">
                  <c:v>11.38</c:v>
                </c:pt>
                <c:pt idx="12">
                  <c:v>11.13</c:v>
                </c:pt>
                <c:pt idx="13">
                  <c:v>10.92</c:v>
                </c:pt>
                <c:pt idx="14">
                  <c:v>10.76</c:v>
                </c:pt>
                <c:pt idx="15">
                  <c:v>10.62</c:v>
                </c:pt>
                <c:pt idx="16">
                  <c:v>10.54</c:v>
                </c:pt>
                <c:pt idx="17">
                  <c:v>10.5</c:v>
                </c:pt>
                <c:pt idx="18">
                  <c:v>10.48</c:v>
                </c:pt>
                <c:pt idx="19">
                  <c:v>10.47</c:v>
                </c:pt>
                <c:pt idx="20">
                  <c:v>10.48</c:v>
                </c:pt>
                <c:pt idx="21">
                  <c:v>10.48</c:v>
                </c:pt>
                <c:pt idx="22">
                  <c:v>10.4</c:v>
                </c:pt>
                <c:pt idx="23">
                  <c:v>10.220000000000001</c:v>
                </c:pt>
                <c:pt idx="24">
                  <c:v>9.9700000000000006</c:v>
                </c:pt>
                <c:pt idx="25">
                  <c:v>9.68</c:v>
                </c:pt>
                <c:pt idx="26">
                  <c:v>9.3800000000000008</c:v>
                </c:pt>
                <c:pt idx="27">
                  <c:v>9.08</c:v>
                </c:pt>
                <c:pt idx="28">
                  <c:v>8.77</c:v>
                </c:pt>
                <c:pt idx="29">
                  <c:v>8.48</c:v>
                </c:pt>
                <c:pt idx="30">
                  <c:v>8.3000000000000007</c:v>
                </c:pt>
                <c:pt idx="31">
                  <c:v>8.16</c:v>
                </c:pt>
                <c:pt idx="32">
                  <c:v>8.1</c:v>
                </c:pt>
                <c:pt idx="33">
                  <c:v>8.07</c:v>
                </c:pt>
                <c:pt idx="34">
                  <c:v>8.1</c:v>
                </c:pt>
                <c:pt idx="35">
                  <c:v>8.14</c:v>
                </c:pt>
                <c:pt idx="36">
                  <c:v>8.2200000000000006</c:v>
                </c:pt>
                <c:pt idx="37">
                  <c:v>8.34</c:v>
                </c:pt>
                <c:pt idx="38">
                  <c:v>8.4700000000000006</c:v>
                </c:pt>
                <c:pt idx="39">
                  <c:v>8.56</c:v>
                </c:pt>
                <c:pt idx="40">
                  <c:v>8.66</c:v>
                </c:pt>
                <c:pt idx="41">
                  <c:v>8.59</c:v>
                </c:pt>
                <c:pt idx="42">
                  <c:v>8.51</c:v>
                </c:pt>
                <c:pt idx="43">
                  <c:v>8.34</c:v>
                </c:pt>
                <c:pt idx="44">
                  <c:v>8.19</c:v>
                </c:pt>
                <c:pt idx="45">
                  <c:v>8.06</c:v>
                </c:pt>
                <c:pt idx="46">
                  <c:v>7.88</c:v>
                </c:pt>
                <c:pt idx="47">
                  <c:v>7.7</c:v>
                </c:pt>
                <c:pt idx="48">
                  <c:v>7.6</c:v>
                </c:pt>
                <c:pt idx="49">
                  <c:v>7.55</c:v>
                </c:pt>
                <c:pt idx="50">
                  <c:v>7.52</c:v>
                </c:pt>
                <c:pt idx="51">
                  <c:v>7.8</c:v>
                </c:pt>
                <c:pt idx="52">
                  <c:v>8.1</c:v>
                </c:pt>
                <c:pt idx="53">
                  <c:v>8.43</c:v>
                </c:pt>
                <c:pt idx="54">
                  <c:v>8.65</c:v>
                </c:pt>
                <c:pt idx="55">
                  <c:v>8.7799999999999994</c:v>
                </c:pt>
                <c:pt idx="56">
                  <c:v>8.9</c:v>
                </c:pt>
                <c:pt idx="57">
                  <c:v>8.98</c:v>
                </c:pt>
                <c:pt idx="58">
                  <c:v>9.02</c:v>
                </c:pt>
                <c:pt idx="59">
                  <c:v>8.89</c:v>
                </c:pt>
                <c:pt idx="60">
                  <c:v>8.7799999999999994</c:v>
                </c:pt>
                <c:pt idx="61">
                  <c:v>8.7200000000000006</c:v>
                </c:pt>
                <c:pt idx="62">
                  <c:v>8.66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FE-43F5-94D9-72AB0CEF183D}"/>
            </c:ext>
          </c:extLst>
        </c:ser>
        <c:ser>
          <c:idx val="2"/>
          <c:order val="2"/>
          <c:tx>
            <c:strRef>
              <c:f>'1G'!$F$55</c:f>
              <c:strCache>
                <c:ptCount val="1"/>
                <c:pt idx="0">
                  <c:v>RH(%)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'1G'!$A$56:$A$118</c:f>
              <c:numCache>
                <c:formatCode>m/d/yyyy\ h:mm</c:formatCode>
                <c:ptCount val="63"/>
                <c:pt idx="0">
                  <c:v>36526.019594907404</c:v>
                </c:pt>
                <c:pt idx="1">
                  <c:v>36526.019942129627</c:v>
                </c:pt>
                <c:pt idx="2">
                  <c:v>36526.020289351851</c:v>
                </c:pt>
                <c:pt idx="3">
                  <c:v>36526.020636574074</c:v>
                </c:pt>
                <c:pt idx="4">
                  <c:v>36526.020983796298</c:v>
                </c:pt>
                <c:pt idx="5">
                  <c:v>36526.021331018521</c:v>
                </c:pt>
                <c:pt idx="6">
                  <c:v>36526.021678240744</c:v>
                </c:pt>
                <c:pt idx="7">
                  <c:v>36526.02202546296</c:v>
                </c:pt>
                <c:pt idx="8">
                  <c:v>36526.022372685184</c:v>
                </c:pt>
                <c:pt idx="9">
                  <c:v>36526.022719907407</c:v>
                </c:pt>
                <c:pt idx="10">
                  <c:v>36526.02306712963</c:v>
                </c:pt>
                <c:pt idx="11">
                  <c:v>36526.023414351854</c:v>
                </c:pt>
                <c:pt idx="12">
                  <c:v>36526.023761574077</c:v>
                </c:pt>
                <c:pt idx="13">
                  <c:v>36526.024108796293</c:v>
                </c:pt>
                <c:pt idx="14">
                  <c:v>36526.024456018517</c:v>
                </c:pt>
                <c:pt idx="15">
                  <c:v>36526.02480324074</c:v>
                </c:pt>
                <c:pt idx="16">
                  <c:v>36526.025150462963</c:v>
                </c:pt>
                <c:pt idx="17">
                  <c:v>36526.025497685187</c:v>
                </c:pt>
                <c:pt idx="18">
                  <c:v>36526.02584490741</c:v>
                </c:pt>
                <c:pt idx="19">
                  <c:v>36526.026192129626</c:v>
                </c:pt>
                <c:pt idx="20">
                  <c:v>36526.026539351849</c:v>
                </c:pt>
                <c:pt idx="21">
                  <c:v>36526.026886574073</c:v>
                </c:pt>
                <c:pt idx="22">
                  <c:v>36526.027233796296</c:v>
                </c:pt>
                <c:pt idx="23">
                  <c:v>36526.027581018519</c:v>
                </c:pt>
                <c:pt idx="24">
                  <c:v>36526.027928240743</c:v>
                </c:pt>
                <c:pt idx="25">
                  <c:v>36526.028275462966</c:v>
                </c:pt>
                <c:pt idx="26">
                  <c:v>36526.028622685182</c:v>
                </c:pt>
                <c:pt idx="27">
                  <c:v>36526.028969907406</c:v>
                </c:pt>
                <c:pt idx="28">
                  <c:v>36526.029317129629</c:v>
                </c:pt>
                <c:pt idx="29">
                  <c:v>36526.029664351852</c:v>
                </c:pt>
                <c:pt idx="30">
                  <c:v>36526.030011574076</c:v>
                </c:pt>
                <c:pt idx="31">
                  <c:v>36526.030358796299</c:v>
                </c:pt>
                <c:pt idx="32">
                  <c:v>36526.030706018515</c:v>
                </c:pt>
                <c:pt idx="33">
                  <c:v>36526.031053240738</c:v>
                </c:pt>
                <c:pt idx="34">
                  <c:v>36526.031400462962</c:v>
                </c:pt>
                <c:pt idx="35">
                  <c:v>36526.031747685185</c:v>
                </c:pt>
                <c:pt idx="36">
                  <c:v>36526.032094907408</c:v>
                </c:pt>
                <c:pt idx="37">
                  <c:v>36526.032442129632</c:v>
                </c:pt>
                <c:pt idx="38">
                  <c:v>36526.032789351855</c:v>
                </c:pt>
                <c:pt idx="39">
                  <c:v>36526.033136574071</c:v>
                </c:pt>
                <c:pt idx="40">
                  <c:v>36526.033483796295</c:v>
                </c:pt>
                <c:pt idx="41">
                  <c:v>36526.033831018518</c:v>
                </c:pt>
                <c:pt idx="42">
                  <c:v>36526.034178240741</c:v>
                </c:pt>
                <c:pt idx="43">
                  <c:v>36526.034525462965</c:v>
                </c:pt>
                <c:pt idx="44">
                  <c:v>36526.034872685188</c:v>
                </c:pt>
                <c:pt idx="45">
                  <c:v>36526.035219907404</c:v>
                </c:pt>
                <c:pt idx="46">
                  <c:v>36526.035567129627</c:v>
                </c:pt>
                <c:pt idx="47">
                  <c:v>36526.035914351851</c:v>
                </c:pt>
                <c:pt idx="48">
                  <c:v>36526.036261574074</c:v>
                </c:pt>
                <c:pt idx="49">
                  <c:v>36526.036608796298</c:v>
                </c:pt>
                <c:pt idx="50">
                  <c:v>36526.036956018521</c:v>
                </c:pt>
                <c:pt idx="51">
                  <c:v>36526.037303240744</c:v>
                </c:pt>
                <c:pt idx="52">
                  <c:v>36526.03765046296</c:v>
                </c:pt>
                <c:pt idx="53">
                  <c:v>36526.037997685184</c:v>
                </c:pt>
                <c:pt idx="54">
                  <c:v>36526.038344907407</c:v>
                </c:pt>
                <c:pt idx="55">
                  <c:v>36526.03869212963</c:v>
                </c:pt>
                <c:pt idx="56">
                  <c:v>36526.039039351854</c:v>
                </c:pt>
                <c:pt idx="57">
                  <c:v>36526.039386574077</c:v>
                </c:pt>
                <c:pt idx="58">
                  <c:v>36526.039733796293</c:v>
                </c:pt>
                <c:pt idx="59">
                  <c:v>36526.040081018517</c:v>
                </c:pt>
                <c:pt idx="60">
                  <c:v>36526.04042824074</c:v>
                </c:pt>
                <c:pt idx="61">
                  <c:v>36526.040775462963</c:v>
                </c:pt>
                <c:pt idx="62">
                  <c:v>36526.041122685187</c:v>
                </c:pt>
              </c:numCache>
            </c:numRef>
          </c:xVal>
          <c:yVal>
            <c:numRef>
              <c:f>'1G'!$F$56:$F$118</c:f>
              <c:numCache>
                <c:formatCode>General</c:formatCode>
                <c:ptCount val="63"/>
                <c:pt idx="0">
                  <c:v>33.86</c:v>
                </c:pt>
                <c:pt idx="1">
                  <c:v>34.65</c:v>
                </c:pt>
                <c:pt idx="2">
                  <c:v>35.51</c:v>
                </c:pt>
                <c:pt idx="3">
                  <c:v>36.659999999999997</c:v>
                </c:pt>
                <c:pt idx="4">
                  <c:v>37.950000000000003</c:v>
                </c:pt>
                <c:pt idx="5">
                  <c:v>39.14</c:v>
                </c:pt>
                <c:pt idx="6">
                  <c:v>40.03</c:v>
                </c:pt>
                <c:pt idx="7">
                  <c:v>40.92</c:v>
                </c:pt>
                <c:pt idx="8">
                  <c:v>42.04</c:v>
                </c:pt>
                <c:pt idx="9">
                  <c:v>42.85</c:v>
                </c:pt>
                <c:pt idx="10">
                  <c:v>43.66</c:v>
                </c:pt>
                <c:pt idx="11">
                  <c:v>44.37</c:v>
                </c:pt>
                <c:pt idx="12">
                  <c:v>44.95</c:v>
                </c:pt>
                <c:pt idx="13">
                  <c:v>45.69</c:v>
                </c:pt>
                <c:pt idx="14">
                  <c:v>46.56</c:v>
                </c:pt>
                <c:pt idx="15">
                  <c:v>47.53</c:v>
                </c:pt>
                <c:pt idx="16">
                  <c:v>48.56</c:v>
                </c:pt>
                <c:pt idx="17">
                  <c:v>49.72</c:v>
                </c:pt>
                <c:pt idx="18">
                  <c:v>50.9</c:v>
                </c:pt>
                <c:pt idx="19">
                  <c:v>52.12</c:v>
                </c:pt>
                <c:pt idx="20">
                  <c:v>53.35</c:v>
                </c:pt>
                <c:pt idx="21">
                  <c:v>54.54</c:v>
                </c:pt>
                <c:pt idx="22">
                  <c:v>55.67</c:v>
                </c:pt>
                <c:pt idx="23">
                  <c:v>56.04</c:v>
                </c:pt>
                <c:pt idx="24">
                  <c:v>56.39</c:v>
                </c:pt>
                <c:pt idx="25">
                  <c:v>56.55</c:v>
                </c:pt>
                <c:pt idx="26">
                  <c:v>56.86</c:v>
                </c:pt>
                <c:pt idx="27">
                  <c:v>57.14</c:v>
                </c:pt>
                <c:pt idx="28">
                  <c:v>57.11</c:v>
                </c:pt>
                <c:pt idx="29">
                  <c:v>57.2</c:v>
                </c:pt>
                <c:pt idx="30">
                  <c:v>57.68</c:v>
                </c:pt>
                <c:pt idx="31">
                  <c:v>58.21</c:v>
                </c:pt>
                <c:pt idx="32">
                  <c:v>58.74</c:v>
                </c:pt>
                <c:pt idx="33">
                  <c:v>59.35</c:v>
                </c:pt>
                <c:pt idx="34">
                  <c:v>60.05</c:v>
                </c:pt>
                <c:pt idx="35">
                  <c:v>60.82</c:v>
                </c:pt>
                <c:pt idx="36">
                  <c:v>61.95</c:v>
                </c:pt>
                <c:pt idx="37">
                  <c:v>63.26</c:v>
                </c:pt>
                <c:pt idx="38">
                  <c:v>64.489999999999995</c:v>
                </c:pt>
                <c:pt idx="39">
                  <c:v>65.86</c:v>
                </c:pt>
                <c:pt idx="40">
                  <c:v>66.83</c:v>
                </c:pt>
                <c:pt idx="41">
                  <c:v>66.83</c:v>
                </c:pt>
                <c:pt idx="42">
                  <c:v>67.13</c:v>
                </c:pt>
                <c:pt idx="43">
                  <c:v>67.55</c:v>
                </c:pt>
                <c:pt idx="44">
                  <c:v>67.72</c:v>
                </c:pt>
                <c:pt idx="45">
                  <c:v>67.78</c:v>
                </c:pt>
                <c:pt idx="46">
                  <c:v>67.78</c:v>
                </c:pt>
                <c:pt idx="47">
                  <c:v>67.87</c:v>
                </c:pt>
                <c:pt idx="48">
                  <c:v>68.05</c:v>
                </c:pt>
                <c:pt idx="49">
                  <c:v>68.290000000000006</c:v>
                </c:pt>
                <c:pt idx="50">
                  <c:v>68.56</c:v>
                </c:pt>
                <c:pt idx="51">
                  <c:v>69.12</c:v>
                </c:pt>
                <c:pt idx="52">
                  <c:v>72.78</c:v>
                </c:pt>
                <c:pt idx="53">
                  <c:v>75.48</c:v>
                </c:pt>
                <c:pt idx="54">
                  <c:v>77.3</c:v>
                </c:pt>
                <c:pt idx="55">
                  <c:v>78.34</c:v>
                </c:pt>
                <c:pt idx="56">
                  <c:v>79.180000000000007</c:v>
                </c:pt>
                <c:pt idx="57">
                  <c:v>79.989999999999995</c:v>
                </c:pt>
                <c:pt idx="58">
                  <c:v>80.28</c:v>
                </c:pt>
                <c:pt idx="59">
                  <c:v>79.849999999999994</c:v>
                </c:pt>
                <c:pt idx="60">
                  <c:v>79.790000000000006</c:v>
                </c:pt>
                <c:pt idx="61">
                  <c:v>80.08</c:v>
                </c:pt>
                <c:pt idx="62">
                  <c:v>80.31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FE-43F5-94D9-72AB0CEF1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279680"/>
        <c:axId val="86281216"/>
      </c:scatterChart>
      <c:scatterChart>
        <c:scatterStyle val="lineMarker"/>
        <c:varyColors val="0"/>
        <c:ser>
          <c:idx val="0"/>
          <c:order val="0"/>
          <c:tx>
            <c:strRef>
              <c:f>'1G'!$D$55</c:f>
              <c:strCache>
                <c:ptCount val="1"/>
                <c:pt idx="0">
                  <c:v>CO2(ppm)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'1G'!$A$56:$A$118</c:f>
              <c:numCache>
                <c:formatCode>m/d/yyyy\ h:mm</c:formatCode>
                <c:ptCount val="63"/>
                <c:pt idx="0">
                  <c:v>36526.019594907404</c:v>
                </c:pt>
                <c:pt idx="1">
                  <c:v>36526.019942129627</c:v>
                </c:pt>
                <c:pt idx="2">
                  <c:v>36526.020289351851</c:v>
                </c:pt>
                <c:pt idx="3">
                  <c:v>36526.020636574074</c:v>
                </c:pt>
                <c:pt idx="4">
                  <c:v>36526.020983796298</c:v>
                </c:pt>
                <c:pt idx="5">
                  <c:v>36526.021331018521</c:v>
                </c:pt>
                <c:pt idx="6">
                  <c:v>36526.021678240744</c:v>
                </c:pt>
                <c:pt idx="7">
                  <c:v>36526.02202546296</c:v>
                </c:pt>
                <c:pt idx="8">
                  <c:v>36526.022372685184</c:v>
                </c:pt>
                <c:pt idx="9">
                  <c:v>36526.022719907407</c:v>
                </c:pt>
                <c:pt idx="10">
                  <c:v>36526.02306712963</c:v>
                </c:pt>
                <c:pt idx="11">
                  <c:v>36526.023414351854</c:v>
                </c:pt>
                <c:pt idx="12">
                  <c:v>36526.023761574077</c:v>
                </c:pt>
                <c:pt idx="13">
                  <c:v>36526.024108796293</c:v>
                </c:pt>
                <c:pt idx="14">
                  <c:v>36526.024456018517</c:v>
                </c:pt>
                <c:pt idx="15">
                  <c:v>36526.02480324074</c:v>
                </c:pt>
                <c:pt idx="16">
                  <c:v>36526.025150462963</c:v>
                </c:pt>
                <c:pt idx="17">
                  <c:v>36526.025497685187</c:v>
                </c:pt>
                <c:pt idx="18">
                  <c:v>36526.02584490741</c:v>
                </c:pt>
                <c:pt idx="19">
                  <c:v>36526.026192129626</c:v>
                </c:pt>
                <c:pt idx="20">
                  <c:v>36526.026539351849</c:v>
                </c:pt>
                <c:pt idx="21">
                  <c:v>36526.026886574073</c:v>
                </c:pt>
                <c:pt idx="22">
                  <c:v>36526.027233796296</c:v>
                </c:pt>
                <c:pt idx="23">
                  <c:v>36526.027581018519</c:v>
                </c:pt>
                <c:pt idx="24">
                  <c:v>36526.027928240743</c:v>
                </c:pt>
                <c:pt idx="25">
                  <c:v>36526.028275462966</c:v>
                </c:pt>
                <c:pt idx="26">
                  <c:v>36526.028622685182</c:v>
                </c:pt>
                <c:pt idx="27">
                  <c:v>36526.028969907406</c:v>
                </c:pt>
                <c:pt idx="28">
                  <c:v>36526.029317129629</c:v>
                </c:pt>
                <c:pt idx="29">
                  <c:v>36526.029664351852</c:v>
                </c:pt>
                <c:pt idx="30">
                  <c:v>36526.030011574076</c:v>
                </c:pt>
                <c:pt idx="31">
                  <c:v>36526.030358796299</c:v>
                </c:pt>
                <c:pt idx="32">
                  <c:v>36526.030706018515</c:v>
                </c:pt>
                <c:pt idx="33">
                  <c:v>36526.031053240738</c:v>
                </c:pt>
                <c:pt idx="34">
                  <c:v>36526.031400462962</c:v>
                </c:pt>
                <c:pt idx="35">
                  <c:v>36526.031747685185</c:v>
                </c:pt>
                <c:pt idx="36">
                  <c:v>36526.032094907408</c:v>
                </c:pt>
                <c:pt idx="37">
                  <c:v>36526.032442129632</c:v>
                </c:pt>
                <c:pt idx="38">
                  <c:v>36526.032789351855</c:v>
                </c:pt>
                <c:pt idx="39">
                  <c:v>36526.033136574071</c:v>
                </c:pt>
                <c:pt idx="40">
                  <c:v>36526.033483796295</c:v>
                </c:pt>
                <c:pt idx="41">
                  <c:v>36526.033831018518</c:v>
                </c:pt>
                <c:pt idx="42">
                  <c:v>36526.034178240741</c:v>
                </c:pt>
                <c:pt idx="43">
                  <c:v>36526.034525462965</c:v>
                </c:pt>
                <c:pt idx="44">
                  <c:v>36526.034872685188</c:v>
                </c:pt>
                <c:pt idx="45">
                  <c:v>36526.035219907404</c:v>
                </c:pt>
                <c:pt idx="46">
                  <c:v>36526.035567129627</c:v>
                </c:pt>
                <c:pt idx="47">
                  <c:v>36526.035914351851</c:v>
                </c:pt>
                <c:pt idx="48">
                  <c:v>36526.036261574074</c:v>
                </c:pt>
                <c:pt idx="49">
                  <c:v>36526.036608796298</c:v>
                </c:pt>
                <c:pt idx="50">
                  <c:v>36526.036956018521</c:v>
                </c:pt>
                <c:pt idx="51">
                  <c:v>36526.037303240744</c:v>
                </c:pt>
                <c:pt idx="52">
                  <c:v>36526.03765046296</c:v>
                </c:pt>
                <c:pt idx="53">
                  <c:v>36526.037997685184</c:v>
                </c:pt>
                <c:pt idx="54">
                  <c:v>36526.038344907407</c:v>
                </c:pt>
                <c:pt idx="55">
                  <c:v>36526.03869212963</c:v>
                </c:pt>
                <c:pt idx="56">
                  <c:v>36526.039039351854</c:v>
                </c:pt>
                <c:pt idx="57">
                  <c:v>36526.039386574077</c:v>
                </c:pt>
                <c:pt idx="58">
                  <c:v>36526.039733796293</c:v>
                </c:pt>
                <c:pt idx="59">
                  <c:v>36526.040081018517</c:v>
                </c:pt>
                <c:pt idx="60">
                  <c:v>36526.04042824074</c:v>
                </c:pt>
                <c:pt idx="61">
                  <c:v>36526.040775462963</c:v>
                </c:pt>
                <c:pt idx="62">
                  <c:v>36526.041122685187</c:v>
                </c:pt>
              </c:numCache>
            </c:numRef>
          </c:xVal>
          <c:yVal>
            <c:numRef>
              <c:f>'1G'!$D$56:$D$118</c:f>
              <c:numCache>
                <c:formatCode>General</c:formatCode>
                <c:ptCount val="63"/>
                <c:pt idx="0">
                  <c:v>525</c:v>
                </c:pt>
                <c:pt idx="1">
                  <c:v>525</c:v>
                </c:pt>
                <c:pt idx="2">
                  <c:v>528</c:v>
                </c:pt>
                <c:pt idx="3">
                  <c:v>526</c:v>
                </c:pt>
                <c:pt idx="4">
                  <c:v>522</c:v>
                </c:pt>
                <c:pt idx="5">
                  <c:v>519</c:v>
                </c:pt>
                <c:pt idx="6">
                  <c:v>519</c:v>
                </c:pt>
                <c:pt idx="7">
                  <c:v>520</c:v>
                </c:pt>
                <c:pt idx="8">
                  <c:v>524</c:v>
                </c:pt>
                <c:pt idx="9">
                  <c:v>521</c:v>
                </c:pt>
                <c:pt idx="10">
                  <c:v>524</c:v>
                </c:pt>
                <c:pt idx="11">
                  <c:v>520</c:v>
                </c:pt>
                <c:pt idx="12">
                  <c:v>523</c:v>
                </c:pt>
                <c:pt idx="13">
                  <c:v>526</c:v>
                </c:pt>
                <c:pt idx="14">
                  <c:v>534</c:v>
                </c:pt>
                <c:pt idx="15">
                  <c:v>544</c:v>
                </c:pt>
                <c:pt idx="16">
                  <c:v>554</c:v>
                </c:pt>
                <c:pt idx="17">
                  <c:v>572</c:v>
                </c:pt>
                <c:pt idx="18">
                  <c:v>586</c:v>
                </c:pt>
                <c:pt idx="19">
                  <c:v>597</c:v>
                </c:pt>
                <c:pt idx="20">
                  <c:v>613</c:v>
                </c:pt>
                <c:pt idx="21">
                  <c:v>627</c:v>
                </c:pt>
                <c:pt idx="22">
                  <c:v>628</c:v>
                </c:pt>
                <c:pt idx="23">
                  <c:v>617</c:v>
                </c:pt>
                <c:pt idx="24">
                  <c:v>600</c:v>
                </c:pt>
                <c:pt idx="25">
                  <c:v>586</c:v>
                </c:pt>
                <c:pt idx="26">
                  <c:v>578</c:v>
                </c:pt>
                <c:pt idx="27">
                  <c:v>569</c:v>
                </c:pt>
                <c:pt idx="28">
                  <c:v>562</c:v>
                </c:pt>
                <c:pt idx="29">
                  <c:v>565</c:v>
                </c:pt>
                <c:pt idx="30">
                  <c:v>560</c:v>
                </c:pt>
                <c:pt idx="31">
                  <c:v>565</c:v>
                </c:pt>
                <c:pt idx="32">
                  <c:v>566</c:v>
                </c:pt>
                <c:pt idx="33">
                  <c:v>574</c:v>
                </c:pt>
                <c:pt idx="34">
                  <c:v>584</c:v>
                </c:pt>
                <c:pt idx="35">
                  <c:v>593</c:v>
                </c:pt>
                <c:pt idx="36">
                  <c:v>596</c:v>
                </c:pt>
                <c:pt idx="37">
                  <c:v>607</c:v>
                </c:pt>
                <c:pt idx="38">
                  <c:v>616</c:v>
                </c:pt>
                <c:pt idx="39">
                  <c:v>630</c:v>
                </c:pt>
                <c:pt idx="40">
                  <c:v>646</c:v>
                </c:pt>
                <c:pt idx="41">
                  <c:v>643</c:v>
                </c:pt>
                <c:pt idx="42">
                  <c:v>641</c:v>
                </c:pt>
                <c:pt idx="43">
                  <c:v>633</c:v>
                </c:pt>
                <c:pt idx="44">
                  <c:v>618</c:v>
                </c:pt>
                <c:pt idx="45">
                  <c:v>609</c:v>
                </c:pt>
                <c:pt idx="46">
                  <c:v>601</c:v>
                </c:pt>
                <c:pt idx="47">
                  <c:v>599</c:v>
                </c:pt>
                <c:pt idx="48">
                  <c:v>600</c:v>
                </c:pt>
                <c:pt idx="49">
                  <c:v>599</c:v>
                </c:pt>
                <c:pt idx="50">
                  <c:v>596</c:v>
                </c:pt>
                <c:pt idx="51">
                  <c:v>588</c:v>
                </c:pt>
                <c:pt idx="52">
                  <c:v>594</c:v>
                </c:pt>
                <c:pt idx="53">
                  <c:v>607</c:v>
                </c:pt>
                <c:pt idx="54">
                  <c:v>613</c:v>
                </c:pt>
                <c:pt idx="55">
                  <c:v>621</c:v>
                </c:pt>
                <c:pt idx="56">
                  <c:v>631</c:v>
                </c:pt>
                <c:pt idx="57">
                  <c:v>638</c:v>
                </c:pt>
                <c:pt idx="58">
                  <c:v>634</c:v>
                </c:pt>
                <c:pt idx="59">
                  <c:v>625</c:v>
                </c:pt>
                <c:pt idx="60">
                  <c:v>621</c:v>
                </c:pt>
                <c:pt idx="61">
                  <c:v>615</c:v>
                </c:pt>
                <c:pt idx="62">
                  <c:v>612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7FE-43F5-94D9-72AB0CEF1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288640"/>
        <c:axId val="86287104"/>
      </c:scatterChart>
      <c:valAx>
        <c:axId val="86279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281216"/>
        <c:crosses val="autoZero"/>
        <c:crossBetween val="midCat"/>
      </c:valAx>
      <c:valAx>
        <c:axId val="8628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279680"/>
        <c:crosses val="autoZero"/>
        <c:crossBetween val="midCat"/>
      </c:valAx>
      <c:valAx>
        <c:axId val="8628710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288640"/>
        <c:crosses val="max"/>
        <c:crossBetween val="midCat"/>
      </c:valAx>
      <c:valAx>
        <c:axId val="86288640"/>
        <c:scaling>
          <c:orientation val="minMax"/>
        </c:scaling>
        <c:delete val="1"/>
        <c:axPos val="b"/>
        <c:numFmt formatCode="m/d/yyyy\ h:mm" sourceLinked="1"/>
        <c:majorTickMark val="out"/>
        <c:minorTickMark val="none"/>
        <c:tickLblPos val="nextTo"/>
        <c:crossAx val="862871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Measurement 3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8558082337609891E-2"/>
          <c:y val="0.17171296296296298"/>
          <c:w val="0.86489180111227359"/>
          <c:h val="0.72088764946048411"/>
        </c:manualLayout>
      </c:layout>
      <c:scatterChart>
        <c:scatterStyle val="lineMarker"/>
        <c:varyColors val="0"/>
        <c:ser>
          <c:idx val="0"/>
          <c:order val="0"/>
          <c:tx>
            <c:strRef>
              <c:f>'1G'!$I$33</c:f>
              <c:strCache>
                <c:ptCount val="1"/>
                <c:pt idx="0">
                  <c:v>CO2(ppm)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3.4430923407301361E-2"/>
                  <c:y val="-0.1383694111406805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'1G'!$H$34:$H$45</c:f>
              <c:numCache>
                <c:formatCode>General</c:formatCode>
                <c:ptCount val="12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  <c:pt idx="7">
                  <c:v>210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330</c:v>
                </c:pt>
              </c:numCache>
            </c:numRef>
          </c:xVal>
          <c:yVal>
            <c:numRef>
              <c:f>'1G'!$I$34:$I$45</c:f>
              <c:numCache>
                <c:formatCode>General</c:formatCode>
                <c:ptCount val="12"/>
                <c:pt idx="0">
                  <c:v>600</c:v>
                </c:pt>
                <c:pt idx="1">
                  <c:v>599</c:v>
                </c:pt>
                <c:pt idx="2">
                  <c:v>596</c:v>
                </c:pt>
                <c:pt idx="3">
                  <c:v>588</c:v>
                </c:pt>
                <c:pt idx="4">
                  <c:v>594</c:v>
                </c:pt>
                <c:pt idx="5">
                  <c:v>607</c:v>
                </c:pt>
                <c:pt idx="6">
                  <c:v>613</c:v>
                </c:pt>
                <c:pt idx="7">
                  <c:v>621</c:v>
                </c:pt>
                <c:pt idx="8">
                  <c:v>631</c:v>
                </c:pt>
                <c:pt idx="9">
                  <c:v>638</c:v>
                </c:pt>
                <c:pt idx="10">
                  <c:v>634</c:v>
                </c:pt>
                <c:pt idx="11">
                  <c:v>625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9B5-45A9-B482-9B6D26B7B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844736"/>
        <c:axId val="85846272"/>
      </c:scatterChart>
      <c:valAx>
        <c:axId val="85844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846272"/>
        <c:crosses val="autoZero"/>
        <c:crossBetween val="midCat"/>
      </c:valAx>
      <c:valAx>
        <c:axId val="85846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8447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Relationship Id="rId4" Type="http://schemas.openxmlformats.org/officeDocument/2006/relationships/chart" Target="../charts/chart37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Relationship Id="rId4" Type="http://schemas.openxmlformats.org/officeDocument/2006/relationships/chart" Target="../charts/chart4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4.xml"/><Relationship Id="rId2" Type="http://schemas.openxmlformats.org/officeDocument/2006/relationships/chart" Target="../charts/chart43.xml"/><Relationship Id="rId1" Type="http://schemas.openxmlformats.org/officeDocument/2006/relationships/chart" Target="../charts/chart42.xml"/><Relationship Id="rId4" Type="http://schemas.openxmlformats.org/officeDocument/2006/relationships/chart" Target="../charts/chart45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4" Type="http://schemas.openxmlformats.org/officeDocument/2006/relationships/chart" Target="../charts/chart4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chart" Target="../charts/chart1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4" Type="http://schemas.openxmlformats.org/officeDocument/2006/relationships/chart" Target="../charts/chart1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Relationship Id="rId4" Type="http://schemas.openxmlformats.org/officeDocument/2006/relationships/chart" Target="../charts/chart2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4" Type="http://schemas.openxmlformats.org/officeDocument/2006/relationships/chart" Target="../charts/chart2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4" Type="http://schemas.openxmlformats.org/officeDocument/2006/relationships/chart" Target="../charts/chart2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4" Type="http://schemas.openxmlformats.org/officeDocument/2006/relationships/chart" Target="../charts/chart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</xdr:colOff>
      <xdr:row>1</xdr:row>
      <xdr:rowOff>3810</xdr:rowOff>
    </xdr:from>
    <xdr:to>
      <xdr:col>13</xdr:col>
      <xdr:colOff>99060</xdr:colOff>
      <xdr:row>15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</xdr:colOff>
      <xdr:row>1</xdr:row>
      <xdr:rowOff>3810</xdr:rowOff>
    </xdr:from>
    <xdr:to>
      <xdr:col>19</xdr:col>
      <xdr:colOff>95250</xdr:colOff>
      <xdr:row>15</xdr:row>
      <xdr:rowOff>156210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3810</xdr:colOff>
      <xdr:row>17</xdr:row>
      <xdr:rowOff>7620</xdr:rowOff>
    </xdr:from>
    <xdr:to>
      <xdr:col>19</xdr:col>
      <xdr:colOff>95250</xdr:colOff>
      <xdr:row>31</xdr:row>
      <xdr:rowOff>160020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3810</xdr:colOff>
      <xdr:row>33</xdr:row>
      <xdr:rowOff>3810</xdr:rowOff>
    </xdr:from>
    <xdr:to>
      <xdr:col>19</xdr:col>
      <xdr:colOff>95250</xdr:colOff>
      <xdr:row>47</xdr:row>
      <xdr:rowOff>163830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7620</xdr:colOff>
      <xdr:row>51</xdr:row>
      <xdr:rowOff>186690</xdr:rowOff>
    </xdr:from>
    <xdr:to>
      <xdr:col>14</xdr:col>
      <xdr:colOff>99060</xdr:colOff>
      <xdr:row>66</xdr:row>
      <xdr:rowOff>64770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51</xdr:row>
      <xdr:rowOff>167640</xdr:rowOff>
    </xdr:from>
    <xdr:to>
      <xdr:col>14</xdr:col>
      <xdr:colOff>91440</xdr:colOff>
      <xdr:row>66</xdr:row>
      <xdr:rowOff>140970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19050</xdr:rowOff>
    </xdr:from>
    <xdr:to>
      <xdr:col>19</xdr:col>
      <xdr:colOff>91440</xdr:colOff>
      <xdr:row>15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15240</xdr:colOff>
      <xdr:row>17</xdr:row>
      <xdr:rowOff>7620</xdr:rowOff>
    </xdr:from>
    <xdr:to>
      <xdr:col>19</xdr:col>
      <xdr:colOff>106680</xdr:colOff>
      <xdr:row>31</xdr:row>
      <xdr:rowOff>160020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11430</xdr:colOff>
      <xdr:row>33</xdr:row>
      <xdr:rowOff>3810</xdr:rowOff>
    </xdr:from>
    <xdr:to>
      <xdr:col>19</xdr:col>
      <xdr:colOff>102870</xdr:colOff>
      <xdr:row>47</xdr:row>
      <xdr:rowOff>163830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</xdr:colOff>
      <xdr:row>1</xdr:row>
      <xdr:rowOff>7620</xdr:rowOff>
    </xdr:from>
    <xdr:to>
      <xdr:col>19</xdr:col>
      <xdr:colOff>95250</xdr:colOff>
      <xdr:row>15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16</xdr:row>
      <xdr:rowOff>179070</xdr:rowOff>
    </xdr:from>
    <xdr:to>
      <xdr:col>19</xdr:col>
      <xdr:colOff>91440</xdr:colOff>
      <xdr:row>31</xdr:row>
      <xdr:rowOff>140970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3810</xdr:colOff>
      <xdr:row>33</xdr:row>
      <xdr:rowOff>3810</xdr:rowOff>
    </xdr:from>
    <xdr:to>
      <xdr:col>19</xdr:col>
      <xdr:colOff>95250</xdr:colOff>
      <xdr:row>47</xdr:row>
      <xdr:rowOff>163830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7620</xdr:colOff>
      <xdr:row>52</xdr:row>
      <xdr:rowOff>7620</xdr:rowOff>
    </xdr:from>
    <xdr:to>
      <xdr:col>14</xdr:col>
      <xdr:colOff>99060</xdr:colOff>
      <xdr:row>66</xdr:row>
      <xdr:rowOff>102870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</xdr:colOff>
      <xdr:row>52</xdr:row>
      <xdr:rowOff>7620</xdr:rowOff>
    </xdr:from>
    <xdr:to>
      <xdr:col>14</xdr:col>
      <xdr:colOff>102870</xdr:colOff>
      <xdr:row>66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3810</xdr:colOff>
      <xdr:row>1</xdr:row>
      <xdr:rowOff>3810</xdr:rowOff>
    </xdr:from>
    <xdr:to>
      <xdr:col>19</xdr:col>
      <xdr:colOff>95250</xdr:colOff>
      <xdr:row>15</xdr:row>
      <xdr:rowOff>156210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17</xdr:row>
      <xdr:rowOff>7620</xdr:rowOff>
    </xdr:from>
    <xdr:to>
      <xdr:col>19</xdr:col>
      <xdr:colOff>91440</xdr:colOff>
      <xdr:row>31</xdr:row>
      <xdr:rowOff>160020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636270</xdr:colOff>
      <xdr:row>33</xdr:row>
      <xdr:rowOff>15240</xdr:rowOff>
    </xdr:from>
    <xdr:to>
      <xdr:col>19</xdr:col>
      <xdr:colOff>87630</xdr:colOff>
      <xdr:row>47</xdr:row>
      <xdr:rowOff>175260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7620</xdr:rowOff>
    </xdr:from>
    <xdr:to>
      <xdr:col>18</xdr:col>
      <xdr:colOff>91440</xdr:colOff>
      <xdr:row>16</xdr:row>
      <xdr:rowOff>15240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15240</xdr:colOff>
      <xdr:row>17</xdr:row>
      <xdr:rowOff>3810</xdr:rowOff>
    </xdr:from>
    <xdr:to>
      <xdr:col>18</xdr:col>
      <xdr:colOff>106680</xdr:colOff>
      <xdr:row>31</xdr:row>
      <xdr:rowOff>7620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32</xdr:row>
      <xdr:rowOff>15240</xdr:rowOff>
    </xdr:from>
    <xdr:to>
      <xdr:col>18</xdr:col>
      <xdr:colOff>91440</xdr:colOff>
      <xdr:row>46</xdr:row>
      <xdr:rowOff>15240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</xdr:colOff>
      <xdr:row>52</xdr:row>
      <xdr:rowOff>0</xdr:rowOff>
    </xdr:from>
    <xdr:to>
      <xdr:col>15</xdr:col>
      <xdr:colOff>47626</xdr:colOff>
      <xdr:row>70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11585</xdr:colOff>
      <xdr:row>1</xdr:row>
      <xdr:rowOff>0</xdr:rowOff>
    </xdr:from>
    <xdr:to>
      <xdr:col>18</xdr:col>
      <xdr:colOff>103025</xdr:colOff>
      <xdr:row>16</xdr:row>
      <xdr:rowOff>15551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633549</xdr:colOff>
      <xdr:row>17</xdr:row>
      <xdr:rowOff>15396</xdr:rowOff>
    </xdr:from>
    <xdr:to>
      <xdr:col>18</xdr:col>
      <xdr:colOff>83509</xdr:colOff>
      <xdr:row>31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26747</xdr:colOff>
      <xdr:row>55</xdr:row>
      <xdr:rowOff>21033</xdr:rowOff>
    </xdr:from>
    <xdr:to>
      <xdr:col>15</xdr:col>
      <xdr:colOff>118187</xdr:colOff>
      <xdr:row>70</xdr:row>
      <xdr:rowOff>98983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32</xdr:row>
      <xdr:rowOff>0</xdr:rowOff>
    </xdr:from>
    <xdr:to>
      <xdr:col>18</xdr:col>
      <xdr:colOff>91440</xdr:colOff>
      <xdr:row>46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604ABD1-4370-460F-A68E-C809D41B5E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19</xdr:col>
      <xdr:colOff>91440</xdr:colOff>
      <xdr:row>15</xdr:row>
      <xdr:rowOff>144780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7620</xdr:colOff>
      <xdr:row>16</xdr:row>
      <xdr:rowOff>182880</xdr:rowOff>
    </xdr:from>
    <xdr:to>
      <xdr:col>19</xdr:col>
      <xdr:colOff>99060</xdr:colOff>
      <xdr:row>31</xdr:row>
      <xdr:rowOff>137160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11430</xdr:colOff>
      <xdr:row>32</xdr:row>
      <xdr:rowOff>167640</xdr:rowOff>
    </xdr:from>
    <xdr:to>
      <xdr:col>19</xdr:col>
      <xdr:colOff>102870</xdr:colOff>
      <xdr:row>47</xdr:row>
      <xdr:rowOff>129540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11430</xdr:colOff>
      <xdr:row>51</xdr:row>
      <xdr:rowOff>186690</xdr:rowOff>
    </xdr:from>
    <xdr:to>
      <xdr:col>13</xdr:col>
      <xdr:colOff>581025</xdr:colOff>
      <xdr:row>67</xdr:row>
      <xdr:rowOff>9525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19</xdr:col>
      <xdr:colOff>91440</xdr:colOff>
      <xdr:row>15</xdr:row>
      <xdr:rowOff>144780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3810</xdr:colOff>
      <xdr:row>17</xdr:row>
      <xdr:rowOff>7620</xdr:rowOff>
    </xdr:from>
    <xdr:to>
      <xdr:col>19</xdr:col>
      <xdr:colOff>95250</xdr:colOff>
      <xdr:row>31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11430</xdr:colOff>
      <xdr:row>32</xdr:row>
      <xdr:rowOff>179070</xdr:rowOff>
    </xdr:from>
    <xdr:to>
      <xdr:col>19</xdr:col>
      <xdr:colOff>102870</xdr:colOff>
      <xdr:row>47</xdr:row>
      <xdr:rowOff>140970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636270</xdr:colOff>
      <xdr:row>52</xdr:row>
      <xdr:rowOff>0</xdr:rowOff>
    </xdr:from>
    <xdr:to>
      <xdr:col>14</xdr:col>
      <xdr:colOff>87630</xdr:colOff>
      <xdr:row>66</xdr:row>
      <xdr:rowOff>163830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</xdr:colOff>
      <xdr:row>0</xdr:row>
      <xdr:rowOff>327660</xdr:rowOff>
    </xdr:from>
    <xdr:to>
      <xdr:col>19</xdr:col>
      <xdr:colOff>99060</xdr:colOff>
      <xdr:row>15</xdr:row>
      <xdr:rowOff>148590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11430</xdr:colOff>
      <xdr:row>17</xdr:row>
      <xdr:rowOff>0</xdr:rowOff>
    </xdr:from>
    <xdr:to>
      <xdr:col>19</xdr:col>
      <xdr:colOff>102870</xdr:colOff>
      <xdr:row>31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3810</xdr:colOff>
      <xdr:row>33</xdr:row>
      <xdr:rowOff>7620</xdr:rowOff>
    </xdr:from>
    <xdr:to>
      <xdr:col>19</xdr:col>
      <xdr:colOff>95250</xdr:colOff>
      <xdr:row>47</xdr:row>
      <xdr:rowOff>160020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636270</xdr:colOff>
      <xdr:row>52</xdr:row>
      <xdr:rowOff>0</xdr:rowOff>
    </xdr:from>
    <xdr:to>
      <xdr:col>14</xdr:col>
      <xdr:colOff>87630</xdr:colOff>
      <xdr:row>66</xdr:row>
      <xdr:rowOff>163830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</xdr:colOff>
      <xdr:row>1</xdr:row>
      <xdr:rowOff>3810</xdr:rowOff>
    </xdr:from>
    <xdr:to>
      <xdr:col>18</xdr:col>
      <xdr:colOff>99060</xdr:colOff>
      <xdr:row>16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632460</xdr:colOff>
      <xdr:row>17</xdr:row>
      <xdr:rowOff>7620</xdr:rowOff>
    </xdr:from>
    <xdr:to>
      <xdr:col>18</xdr:col>
      <xdr:colOff>83820</xdr:colOff>
      <xdr:row>30</xdr:row>
      <xdr:rowOff>186690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3810</xdr:colOff>
      <xdr:row>32</xdr:row>
      <xdr:rowOff>3810</xdr:rowOff>
    </xdr:from>
    <xdr:to>
      <xdr:col>18</xdr:col>
      <xdr:colOff>95250</xdr:colOff>
      <xdr:row>46</xdr:row>
      <xdr:rowOff>186690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7620</xdr:colOff>
      <xdr:row>52</xdr:row>
      <xdr:rowOff>11430</xdr:rowOff>
    </xdr:from>
    <xdr:to>
      <xdr:col>14</xdr:col>
      <xdr:colOff>99060</xdr:colOff>
      <xdr:row>67</xdr:row>
      <xdr:rowOff>3810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</xdr:colOff>
      <xdr:row>51</xdr:row>
      <xdr:rowOff>186690</xdr:rowOff>
    </xdr:from>
    <xdr:to>
      <xdr:col>14</xdr:col>
      <xdr:colOff>99060</xdr:colOff>
      <xdr:row>66</xdr:row>
      <xdr:rowOff>160020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0</xdr:row>
      <xdr:rowOff>373380</xdr:rowOff>
    </xdr:from>
    <xdr:to>
      <xdr:col>19</xdr:col>
      <xdr:colOff>91440</xdr:colOff>
      <xdr:row>15</xdr:row>
      <xdr:rowOff>144780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11430</xdr:colOff>
      <xdr:row>16</xdr:row>
      <xdr:rowOff>182880</xdr:rowOff>
    </xdr:from>
    <xdr:to>
      <xdr:col>19</xdr:col>
      <xdr:colOff>102870</xdr:colOff>
      <xdr:row>31</xdr:row>
      <xdr:rowOff>144780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3810</xdr:colOff>
      <xdr:row>33</xdr:row>
      <xdr:rowOff>11430</xdr:rowOff>
    </xdr:from>
    <xdr:to>
      <xdr:col>19</xdr:col>
      <xdr:colOff>95250</xdr:colOff>
      <xdr:row>47</xdr:row>
      <xdr:rowOff>171450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</xdr:colOff>
      <xdr:row>51</xdr:row>
      <xdr:rowOff>175260</xdr:rowOff>
    </xdr:from>
    <xdr:to>
      <xdr:col>14</xdr:col>
      <xdr:colOff>95250</xdr:colOff>
      <xdr:row>66</xdr:row>
      <xdr:rowOff>163830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3810</xdr:colOff>
      <xdr:row>1</xdr:row>
      <xdr:rowOff>0</xdr:rowOff>
    </xdr:from>
    <xdr:to>
      <xdr:col>18</xdr:col>
      <xdr:colOff>95250</xdr:colOff>
      <xdr:row>14</xdr:row>
      <xdr:rowOff>182880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7620</xdr:colOff>
      <xdr:row>16</xdr:row>
      <xdr:rowOff>0</xdr:rowOff>
    </xdr:from>
    <xdr:to>
      <xdr:col>18</xdr:col>
      <xdr:colOff>99060</xdr:colOff>
      <xdr:row>30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11430</xdr:colOff>
      <xdr:row>30</xdr:row>
      <xdr:rowOff>0</xdr:rowOff>
    </xdr:from>
    <xdr:to>
      <xdr:col>18</xdr:col>
      <xdr:colOff>102870</xdr:colOff>
      <xdr:row>42</xdr:row>
      <xdr:rowOff>163830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"/>
  <sheetViews>
    <sheetView tabSelected="1" workbookViewId="0">
      <selection activeCell="B13" sqref="B13:C13"/>
    </sheetView>
  </sheetViews>
  <sheetFormatPr defaultRowHeight="15" x14ac:dyDescent="0.25"/>
  <cols>
    <col min="1" max="1" width="10.42578125" customWidth="1"/>
    <col min="2" max="2" width="17.5703125" customWidth="1"/>
    <col min="3" max="3" width="17.7109375" customWidth="1"/>
  </cols>
  <sheetData>
    <row r="1" spans="1:16" ht="30" customHeight="1" x14ac:dyDescent="0.4">
      <c r="A1" s="40" t="s">
        <v>29</v>
      </c>
      <c r="B1" s="40"/>
    </row>
    <row r="2" spans="1:16" ht="15.75" thickBot="1" x14ac:dyDescent="0.3">
      <c r="E2" s="3"/>
    </row>
    <row r="3" spans="1:16" ht="16.5" thickTop="1" thickBot="1" x14ac:dyDescent="0.3">
      <c r="A3" s="23" t="s">
        <v>74</v>
      </c>
      <c r="B3" s="12" t="s">
        <v>75</v>
      </c>
      <c r="C3" s="13"/>
      <c r="D3" s="13"/>
      <c r="E3" s="11"/>
    </row>
    <row r="4" spans="1:16" ht="16.5" thickTop="1" thickBot="1" x14ac:dyDescent="0.3">
      <c r="A4" s="23" t="s">
        <v>76</v>
      </c>
      <c r="B4" s="12" t="s">
        <v>111</v>
      </c>
      <c r="C4" s="13"/>
      <c r="D4" s="13"/>
      <c r="E4" s="11"/>
    </row>
    <row r="5" spans="1:16" ht="16.5" thickTop="1" thickBot="1" x14ac:dyDescent="0.3">
      <c r="D5" s="3"/>
    </row>
    <row r="6" spans="1:16" ht="16.5" thickTop="1" thickBot="1" x14ac:dyDescent="0.3">
      <c r="B6" s="27" t="s">
        <v>109</v>
      </c>
      <c r="C6" s="26"/>
      <c r="D6" s="3"/>
    </row>
    <row r="7" spans="1:16" ht="16.5" thickTop="1" thickBot="1" x14ac:dyDescent="0.3">
      <c r="B7" s="56" t="s">
        <v>18</v>
      </c>
      <c r="C7" s="56" t="s">
        <v>84</v>
      </c>
    </row>
    <row r="8" spans="1:16" ht="15.75" thickTop="1" x14ac:dyDescent="0.25">
      <c r="B8" s="44" t="str">
        <f>'Flux Calculations'!A19</f>
        <v>10/28/2017  21:00:00 PM</v>
      </c>
      <c r="C8" s="4">
        <f>'Flux Calculations'!B19</f>
        <v>0.99664141352768842</v>
      </c>
    </row>
    <row r="9" spans="1:16" x14ac:dyDescent="0.25">
      <c r="B9" s="45">
        <f>'Flux Calculations'!A20</f>
        <v>43037.041666666664</v>
      </c>
      <c r="C9" s="10">
        <f>'Flux Calculations'!B20</f>
        <v>1.1826745526265756</v>
      </c>
      <c r="P9" t="s">
        <v>83</v>
      </c>
    </row>
    <row r="10" spans="1:16" x14ac:dyDescent="0.25">
      <c r="B10" s="45">
        <f>'Flux Calculations'!A21</f>
        <v>43037.208333333336</v>
      </c>
      <c r="C10" s="10">
        <f>'Flux Calculations'!B21</f>
        <v>0.73531748086755278</v>
      </c>
    </row>
    <row r="11" spans="1:16" x14ac:dyDescent="0.25">
      <c r="B11" s="45">
        <f>'Flux Calculations'!A22</f>
        <v>43037.375</v>
      </c>
      <c r="C11" s="10">
        <f>'Flux Calculations'!B22</f>
        <v>0.51181614722594015</v>
      </c>
    </row>
    <row r="12" spans="1:16" x14ac:dyDescent="0.25">
      <c r="A12" s="3"/>
      <c r="B12" s="45">
        <f>'Flux Calculations'!A23</f>
        <v>43037.541666666664</v>
      </c>
      <c r="C12" s="10">
        <f>'Flux Calculations'!B23</f>
        <v>0.62016519262154368</v>
      </c>
    </row>
    <row r="13" spans="1:16" ht="15.75" thickBot="1" x14ac:dyDescent="0.3">
      <c r="A13" s="3"/>
      <c r="B13" s="46">
        <f>'Flux Calculations'!A24</f>
        <v>43037.708333333336</v>
      </c>
      <c r="C13" s="5">
        <f>'Flux Calculations'!B24</f>
        <v>1.193901655959702</v>
      </c>
    </row>
    <row r="14" spans="1:16" ht="15.75" thickTop="1" x14ac:dyDescent="0.25">
      <c r="A14" s="3"/>
    </row>
  </sheetData>
  <pageMargins left="0.7" right="0.7" top="0.75" bottom="0.75" header="0.3" footer="0.3"/>
  <pageSetup orientation="portrait" horizontalDpi="4294967293" vertic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54"/>
  <sheetViews>
    <sheetView topLeftCell="A34" workbookViewId="0">
      <selection activeCell="C49" sqref="C49:D51"/>
    </sheetView>
  </sheetViews>
  <sheetFormatPr defaultRowHeight="15" x14ac:dyDescent="0.25"/>
  <cols>
    <col min="1" max="1" width="17.7109375" customWidth="1"/>
  </cols>
  <sheetData>
    <row r="1" spans="1:10" ht="30" customHeight="1" thickBot="1" x14ac:dyDescent="0.45">
      <c r="A1" s="40" t="s">
        <v>24</v>
      </c>
    </row>
    <row r="2" spans="1:10" ht="16.5" thickTop="1" thickBot="1" x14ac:dyDescent="0.3">
      <c r="A2" s="27" t="s">
        <v>19</v>
      </c>
      <c r="B2" s="31"/>
      <c r="C2" s="31"/>
      <c r="D2" s="31"/>
      <c r="E2" s="31"/>
      <c r="F2" s="32"/>
      <c r="G2" s="34"/>
      <c r="H2" s="34"/>
      <c r="I2" s="34"/>
      <c r="J2" s="34"/>
    </row>
    <row r="3" spans="1:10" ht="16.5" thickTop="1" thickBot="1" x14ac:dyDescent="0.3">
      <c r="A3" s="28" t="s">
        <v>2</v>
      </c>
      <c r="B3" s="28" t="s">
        <v>3</v>
      </c>
      <c r="C3" s="28" t="s">
        <v>4</v>
      </c>
      <c r="D3" s="28" t="s">
        <v>5</v>
      </c>
      <c r="E3" s="28" t="s">
        <v>6</v>
      </c>
      <c r="F3" s="28" t="s">
        <v>7</v>
      </c>
      <c r="G3" s="34"/>
      <c r="H3" s="28" t="s">
        <v>8</v>
      </c>
      <c r="I3" s="28" t="s">
        <v>5</v>
      </c>
      <c r="J3" s="28" t="s">
        <v>9</v>
      </c>
    </row>
    <row r="4" spans="1:10" ht="16.5" thickTop="1" thickBot="1" x14ac:dyDescent="0.3">
      <c r="A4" s="20">
        <v>43037.380682870367</v>
      </c>
      <c r="B4" s="4" t="s">
        <v>0</v>
      </c>
      <c r="C4" s="4" t="s">
        <v>1</v>
      </c>
      <c r="D4" s="4">
        <v>558</v>
      </c>
      <c r="E4" s="4">
        <v>18.63</v>
      </c>
      <c r="F4" s="4">
        <v>62.74</v>
      </c>
      <c r="H4" s="4">
        <v>0</v>
      </c>
      <c r="I4" s="4">
        <f>D4</f>
        <v>558</v>
      </c>
      <c r="J4" s="36">
        <f>SLOPE(I4:I15,H4:H15)</f>
        <v>3.1468531468531472E-2</v>
      </c>
    </row>
    <row r="5" spans="1:10" ht="15.75" thickTop="1" x14ac:dyDescent="0.25">
      <c r="A5" s="21">
        <v>43037.381030092591</v>
      </c>
      <c r="B5" s="10" t="s">
        <v>0</v>
      </c>
      <c r="C5" s="10" t="s">
        <v>1</v>
      </c>
      <c r="D5" s="10">
        <v>558</v>
      </c>
      <c r="E5" s="10">
        <v>18.100000000000001</v>
      </c>
      <c r="F5" s="10">
        <v>64.03</v>
      </c>
      <c r="H5" s="10">
        <v>30</v>
      </c>
      <c r="I5" s="10">
        <f>D5</f>
        <v>558</v>
      </c>
    </row>
    <row r="6" spans="1:10" x14ac:dyDescent="0.25">
      <c r="A6" s="21">
        <v>43037.381377314814</v>
      </c>
      <c r="B6" s="10" t="s">
        <v>0</v>
      </c>
      <c r="C6" s="10" t="s">
        <v>1</v>
      </c>
      <c r="D6" s="10">
        <v>562</v>
      </c>
      <c r="E6" s="10">
        <v>17.64</v>
      </c>
      <c r="F6" s="10">
        <v>65.34</v>
      </c>
      <c r="H6" s="10">
        <v>60</v>
      </c>
      <c r="I6" s="10">
        <f t="shared" ref="I6:I15" si="0">D6</f>
        <v>562</v>
      </c>
    </row>
    <row r="7" spans="1:10" x14ac:dyDescent="0.25">
      <c r="A7" s="21">
        <v>43037.381724537037</v>
      </c>
      <c r="B7" s="10" t="s">
        <v>0</v>
      </c>
      <c r="C7" s="10" t="s">
        <v>1</v>
      </c>
      <c r="D7" s="10">
        <v>562</v>
      </c>
      <c r="E7" s="10">
        <v>17.21</v>
      </c>
      <c r="F7" s="10">
        <v>66.709999999999994</v>
      </c>
      <c r="H7" s="10">
        <v>90</v>
      </c>
      <c r="I7" s="10">
        <f t="shared" si="0"/>
        <v>562</v>
      </c>
    </row>
    <row r="8" spans="1:10" x14ac:dyDescent="0.25">
      <c r="A8" s="21">
        <v>43037.382071759261</v>
      </c>
      <c r="B8" s="10" t="s">
        <v>0</v>
      </c>
      <c r="C8" s="10" t="s">
        <v>1</v>
      </c>
      <c r="D8" s="10">
        <v>565</v>
      </c>
      <c r="E8" s="10">
        <v>16.809999999999999</v>
      </c>
      <c r="F8" s="10">
        <v>68.02</v>
      </c>
      <c r="H8" s="10">
        <v>120</v>
      </c>
      <c r="I8" s="10">
        <f t="shared" si="0"/>
        <v>565</v>
      </c>
    </row>
    <row r="9" spans="1:10" x14ac:dyDescent="0.25">
      <c r="A9" s="21">
        <v>43037.382418981484</v>
      </c>
      <c r="B9" s="10" t="s">
        <v>0</v>
      </c>
      <c r="C9" s="10" t="s">
        <v>1</v>
      </c>
      <c r="D9" s="10">
        <v>561</v>
      </c>
      <c r="E9" s="10">
        <v>16.440000000000001</v>
      </c>
      <c r="F9" s="10">
        <v>69.239999999999995</v>
      </c>
      <c r="H9" s="10">
        <v>150</v>
      </c>
      <c r="I9" s="10">
        <f t="shared" si="0"/>
        <v>561</v>
      </c>
    </row>
    <row r="10" spans="1:10" x14ac:dyDescent="0.25">
      <c r="A10" s="21">
        <v>43037.3827662037</v>
      </c>
      <c r="B10" s="10" t="s">
        <v>0</v>
      </c>
      <c r="C10" s="10" t="s">
        <v>1</v>
      </c>
      <c r="D10" s="10">
        <v>561</v>
      </c>
      <c r="E10" s="10">
        <v>16.09</v>
      </c>
      <c r="F10" s="10">
        <v>70.37</v>
      </c>
      <c r="H10" s="10">
        <v>180</v>
      </c>
      <c r="I10" s="10">
        <f t="shared" si="0"/>
        <v>561</v>
      </c>
    </row>
    <row r="11" spans="1:10" x14ac:dyDescent="0.25">
      <c r="A11" s="21">
        <v>43037.383113425924</v>
      </c>
      <c r="B11" s="10" t="s">
        <v>0</v>
      </c>
      <c r="C11" s="10" t="s">
        <v>1</v>
      </c>
      <c r="D11" s="10">
        <v>568</v>
      </c>
      <c r="E11" s="10">
        <v>15.78</v>
      </c>
      <c r="F11" s="10">
        <v>71.45</v>
      </c>
      <c r="H11" s="10">
        <v>210</v>
      </c>
      <c r="I11" s="10">
        <f t="shared" si="0"/>
        <v>568</v>
      </c>
    </row>
    <row r="12" spans="1:10" x14ac:dyDescent="0.25">
      <c r="A12" s="21">
        <v>43037.383460648147</v>
      </c>
      <c r="B12" s="10" t="s">
        <v>0</v>
      </c>
      <c r="C12" s="10" t="s">
        <v>1</v>
      </c>
      <c r="D12" s="10">
        <v>575</v>
      </c>
      <c r="E12" s="10">
        <v>15.51</v>
      </c>
      <c r="F12" s="10">
        <v>72.400000000000006</v>
      </c>
      <c r="H12" s="10">
        <v>240</v>
      </c>
      <c r="I12" s="10">
        <f t="shared" si="0"/>
        <v>575</v>
      </c>
    </row>
    <row r="13" spans="1:10" x14ac:dyDescent="0.25">
      <c r="A13" s="21">
        <v>43037.38380787037</v>
      </c>
      <c r="B13" s="10" t="s">
        <v>0</v>
      </c>
      <c r="C13" s="10" t="s">
        <v>1</v>
      </c>
      <c r="D13" s="10">
        <v>574</v>
      </c>
      <c r="E13" s="10">
        <v>15.3</v>
      </c>
      <c r="F13" s="10">
        <v>73.17</v>
      </c>
      <c r="H13" s="10">
        <v>270</v>
      </c>
      <c r="I13" s="10">
        <f t="shared" si="0"/>
        <v>574</v>
      </c>
    </row>
    <row r="14" spans="1:10" x14ac:dyDescent="0.25">
      <c r="A14" s="21">
        <v>43037.384155092594</v>
      </c>
      <c r="B14" s="10" t="s">
        <v>0</v>
      </c>
      <c r="C14" s="10" t="s">
        <v>1</v>
      </c>
      <c r="D14" s="10">
        <v>568</v>
      </c>
      <c r="E14" s="10">
        <v>15.04</v>
      </c>
      <c r="F14" s="10">
        <v>73.14</v>
      </c>
      <c r="H14" s="10">
        <v>300</v>
      </c>
      <c r="I14" s="10">
        <f t="shared" si="0"/>
        <v>568</v>
      </c>
    </row>
    <row r="15" spans="1:10" ht="15.75" thickBot="1" x14ac:dyDescent="0.3">
      <c r="A15" s="22">
        <v>43037.384502314817</v>
      </c>
      <c r="B15" s="5" t="s">
        <v>0</v>
      </c>
      <c r="C15" s="5" t="s">
        <v>1</v>
      </c>
      <c r="D15" s="5">
        <v>560</v>
      </c>
      <c r="E15" s="5">
        <v>14.77</v>
      </c>
      <c r="F15" s="5">
        <v>72.459999999999994</v>
      </c>
      <c r="H15" s="5">
        <v>330</v>
      </c>
      <c r="I15" s="5">
        <f t="shared" si="0"/>
        <v>560</v>
      </c>
    </row>
    <row r="16" spans="1:10" ht="16.5" thickTop="1" thickBot="1" x14ac:dyDescent="0.3">
      <c r="A16" s="1"/>
    </row>
    <row r="17" spans="1:10" ht="16.5" thickTop="1" thickBot="1" x14ac:dyDescent="0.3">
      <c r="A17" s="27" t="s">
        <v>20</v>
      </c>
      <c r="B17" s="31"/>
      <c r="C17" s="31"/>
      <c r="D17" s="31"/>
      <c r="E17" s="31"/>
      <c r="F17" s="32"/>
      <c r="G17" s="34"/>
      <c r="H17" s="34"/>
      <c r="I17" s="34"/>
      <c r="J17" s="34"/>
    </row>
    <row r="18" spans="1:10" ht="16.5" thickTop="1" thickBot="1" x14ac:dyDescent="0.3">
      <c r="A18" s="28" t="s">
        <v>2</v>
      </c>
      <c r="B18" s="28" t="s">
        <v>3</v>
      </c>
      <c r="C18" s="28" t="s">
        <v>4</v>
      </c>
      <c r="D18" s="28" t="s">
        <v>5</v>
      </c>
      <c r="E18" s="28" t="s">
        <v>6</v>
      </c>
      <c r="F18" s="28" t="s">
        <v>7</v>
      </c>
      <c r="G18" s="34"/>
      <c r="H18" s="28" t="s">
        <v>8</v>
      </c>
      <c r="I18" s="28" t="s">
        <v>5</v>
      </c>
      <c r="J18" s="28" t="s">
        <v>9</v>
      </c>
    </row>
    <row r="19" spans="1:10" ht="16.5" thickTop="1" thickBot="1" x14ac:dyDescent="0.3">
      <c r="A19" s="20">
        <v>43037.385891203703</v>
      </c>
      <c r="B19" s="4" t="s">
        <v>0</v>
      </c>
      <c r="C19" s="4" t="s">
        <v>1</v>
      </c>
      <c r="D19" s="4">
        <v>527</v>
      </c>
      <c r="E19" s="4">
        <v>13.84</v>
      </c>
      <c r="F19" s="4">
        <v>67.22</v>
      </c>
      <c r="H19" s="4">
        <v>0</v>
      </c>
      <c r="I19" s="4">
        <f>D19</f>
        <v>527</v>
      </c>
      <c r="J19" s="36">
        <f>SLOPE(I19:I30,H19:H30)</f>
        <v>0.10256410256410256</v>
      </c>
    </row>
    <row r="20" spans="1:10" ht="15.75" thickTop="1" x14ac:dyDescent="0.25">
      <c r="A20" s="21">
        <v>43037.386238425926</v>
      </c>
      <c r="B20" s="10" t="s">
        <v>0</v>
      </c>
      <c r="C20" s="10" t="s">
        <v>1</v>
      </c>
      <c r="D20" s="10">
        <v>524</v>
      </c>
      <c r="E20" s="10">
        <v>13.24</v>
      </c>
      <c r="F20" s="10">
        <v>68.02</v>
      </c>
      <c r="H20" s="10">
        <v>30</v>
      </c>
      <c r="I20" s="10">
        <f>D20</f>
        <v>524</v>
      </c>
    </row>
    <row r="21" spans="1:10" x14ac:dyDescent="0.25">
      <c r="A21" s="21">
        <v>43037.38658564815</v>
      </c>
      <c r="B21" s="10" t="s">
        <v>0</v>
      </c>
      <c r="C21" s="10" t="s">
        <v>1</v>
      </c>
      <c r="D21" s="10">
        <v>518</v>
      </c>
      <c r="E21" s="10">
        <v>12.81</v>
      </c>
      <c r="F21" s="10">
        <v>69.39</v>
      </c>
      <c r="H21" s="10">
        <v>60</v>
      </c>
      <c r="I21" s="10">
        <f t="shared" ref="I21:I30" si="1">D21</f>
        <v>518</v>
      </c>
    </row>
    <row r="22" spans="1:10" x14ac:dyDescent="0.25">
      <c r="A22" s="21">
        <v>43037.386932870373</v>
      </c>
      <c r="B22" s="10" t="s">
        <v>0</v>
      </c>
      <c r="C22" s="10" t="s">
        <v>1</v>
      </c>
      <c r="D22" s="10">
        <v>517</v>
      </c>
      <c r="E22" s="10">
        <v>12.45</v>
      </c>
      <c r="F22" s="10">
        <v>70.94</v>
      </c>
      <c r="H22" s="10">
        <v>90</v>
      </c>
      <c r="I22" s="10">
        <f t="shared" si="1"/>
        <v>517</v>
      </c>
    </row>
    <row r="23" spans="1:10" x14ac:dyDescent="0.25">
      <c r="A23" s="21">
        <v>43037.387280092589</v>
      </c>
      <c r="B23" s="10" t="s">
        <v>0</v>
      </c>
      <c r="C23" s="10" t="s">
        <v>1</v>
      </c>
      <c r="D23" s="10">
        <v>521</v>
      </c>
      <c r="E23" s="10">
        <v>12.14</v>
      </c>
      <c r="F23" s="10">
        <v>72.459999999999994</v>
      </c>
      <c r="H23" s="10">
        <v>120</v>
      </c>
      <c r="I23" s="10">
        <f t="shared" si="1"/>
        <v>521</v>
      </c>
    </row>
    <row r="24" spans="1:10" x14ac:dyDescent="0.25">
      <c r="A24" s="21">
        <v>43037.387627314813</v>
      </c>
      <c r="B24" s="10" t="s">
        <v>0</v>
      </c>
      <c r="C24" s="10" t="s">
        <v>1</v>
      </c>
      <c r="D24" s="10">
        <v>521</v>
      </c>
      <c r="E24" s="10">
        <v>11.87</v>
      </c>
      <c r="F24" s="10">
        <v>73.92</v>
      </c>
      <c r="H24" s="10">
        <v>150</v>
      </c>
      <c r="I24" s="10">
        <f t="shared" si="1"/>
        <v>521</v>
      </c>
    </row>
    <row r="25" spans="1:10" x14ac:dyDescent="0.25">
      <c r="A25" s="21">
        <v>43037.387974537036</v>
      </c>
      <c r="B25" s="10" t="s">
        <v>0</v>
      </c>
      <c r="C25" s="10" t="s">
        <v>1</v>
      </c>
      <c r="D25" s="10">
        <v>526</v>
      </c>
      <c r="E25" s="10">
        <v>11.66</v>
      </c>
      <c r="F25" s="10">
        <v>75.28</v>
      </c>
      <c r="H25" s="10">
        <v>180</v>
      </c>
      <c r="I25" s="10">
        <f t="shared" si="1"/>
        <v>526</v>
      </c>
    </row>
    <row r="26" spans="1:10" x14ac:dyDescent="0.25">
      <c r="A26" s="21">
        <v>43037.388321759259</v>
      </c>
      <c r="B26" s="10" t="s">
        <v>0</v>
      </c>
      <c r="C26" s="10" t="s">
        <v>1</v>
      </c>
      <c r="D26" s="10">
        <v>531</v>
      </c>
      <c r="E26" s="10">
        <v>11.46</v>
      </c>
      <c r="F26" s="10">
        <v>76.52</v>
      </c>
      <c r="H26" s="10">
        <v>210</v>
      </c>
      <c r="I26" s="10">
        <f t="shared" si="1"/>
        <v>531</v>
      </c>
    </row>
    <row r="27" spans="1:10" x14ac:dyDescent="0.25">
      <c r="A27" s="21">
        <v>43037.388668981483</v>
      </c>
      <c r="B27" s="10" t="s">
        <v>0</v>
      </c>
      <c r="C27" s="10" t="s">
        <v>1</v>
      </c>
      <c r="D27" s="10">
        <v>535</v>
      </c>
      <c r="E27" s="10">
        <v>11.28</v>
      </c>
      <c r="F27" s="10">
        <v>77.680000000000007</v>
      </c>
      <c r="H27" s="10">
        <v>240</v>
      </c>
      <c r="I27" s="10">
        <f t="shared" si="1"/>
        <v>535</v>
      </c>
    </row>
    <row r="28" spans="1:10" x14ac:dyDescent="0.25">
      <c r="A28" s="21">
        <v>43037.389016203706</v>
      </c>
      <c r="B28" s="10" t="s">
        <v>0</v>
      </c>
      <c r="C28" s="10" t="s">
        <v>1</v>
      </c>
      <c r="D28" s="10">
        <v>543</v>
      </c>
      <c r="E28" s="10">
        <v>11.17</v>
      </c>
      <c r="F28" s="10">
        <v>78.8</v>
      </c>
      <c r="H28" s="10">
        <v>270</v>
      </c>
      <c r="I28" s="10">
        <f t="shared" si="1"/>
        <v>543</v>
      </c>
    </row>
    <row r="29" spans="1:10" x14ac:dyDescent="0.25">
      <c r="A29" s="21">
        <v>43037.389363425929</v>
      </c>
      <c r="B29" s="10" t="s">
        <v>0</v>
      </c>
      <c r="C29" s="10" t="s">
        <v>1</v>
      </c>
      <c r="D29" s="10">
        <v>553</v>
      </c>
      <c r="E29" s="10">
        <v>11.05</v>
      </c>
      <c r="F29" s="10">
        <v>79.760000000000005</v>
      </c>
      <c r="H29" s="10">
        <v>300</v>
      </c>
      <c r="I29" s="10">
        <f t="shared" si="1"/>
        <v>553</v>
      </c>
    </row>
    <row r="30" spans="1:10" ht="15.75" thickBot="1" x14ac:dyDescent="0.3">
      <c r="A30" s="22">
        <v>43037.389710648145</v>
      </c>
      <c r="B30" s="5" t="s">
        <v>0</v>
      </c>
      <c r="C30" s="5" t="s">
        <v>1</v>
      </c>
      <c r="D30" s="5">
        <v>556</v>
      </c>
      <c r="E30" s="5">
        <v>11.9</v>
      </c>
      <c r="F30" s="5">
        <v>79.87</v>
      </c>
      <c r="H30" s="5">
        <v>330</v>
      </c>
      <c r="I30" s="5">
        <f t="shared" si="1"/>
        <v>556</v>
      </c>
    </row>
    <row r="31" spans="1:10" ht="16.5" thickTop="1" thickBot="1" x14ac:dyDescent="0.3">
      <c r="A31" s="1"/>
    </row>
    <row r="32" spans="1:10" ht="16.5" thickTop="1" thickBot="1" x14ac:dyDescent="0.3">
      <c r="A32" s="37" t="s">
        <v>21</v>
      </c>
      <c r="B32" s="31"/>
      <c r="C32" s="31"/>
      <c r="D32" s="31"/>
      <c r="E32" s="31"/>
      <c r="F32" s="32"/>
      <c r="G32" s="34"/>
      <c r="H32" s="34"/>
      <c r="I32" s="34"/>
      <c r="J32" s="34"/>
    </row>
    <row r="33" spans="1:11" ht="16.5" thickTop="1" thickBot="1" x14ac:dyDescent="0.3">
      <c r="A33" s="33" t="s">
        <v>2</v>
      </c>
      <c r="B33" s="38" t="s">
        <v>3</v>
      </c>
      <c r="C33" s="28" t="s">
        <v>4</v>
      </c>
      <c r="D33" s="28" t="s">
        <v>5</v>
      </c>
      <c r="E33" s="28" t="s">
        <v>6</v>
      </c>
      <c r="F33" s="28" t="s">
        <v>7</v>
      </c>
      <c r="G33" s="34"/>
      <c r="H33" s="28" t="s">
        <v>8</v>
      </c>
      <c r="I33" s="28" t="s">
        <v>5</v>
      </c>
      <c r="J33" s="28" t="s">
        <v>9</v>
      </c>
    </row>
    <row r="34" spans="1:11" ht="16.5" thickTop="1" thickBot="1" x14ac:dyDescent="0.3">
      <c r="A34" s="21">
        <v>43037.392488425925</v>
      </c>
      <c r="B34" s="4" t="s">
        <v>0</v>
      </c>
      <c r="C34" s="4" t="s">
        <v>1</v>
      </c>
      <c r="D34" s="4">
        <v>515</v>
      </c>
      <c r="E34" s="4">
        <v>16.5</v>
      </c>
      <c r="F34" s="4">
        <v>61.34</v>
      </c>
      <c r="H34" s="4">
        <v>0</v>
      </c>
      <c r="I34" s="4">
        <f>D34</f>
        <v>515</v>
      </c>
      <c r="J34" s="36">
        <f>SLOPE(I34:I45,H34:H45)</f>
        <v>3.6013986013986012E-2</v>
      </c>
    </row>
    <row r="35" spans="1:11" ht="15.75" thickTop="1" x14ac:dyDescent="0.25">
      <c r="A35" s="21">
        <v>43037.392835648148</v>
      </c>
      <c r="B35" s="10" t="s">
        <v>0</v>
      </c>
      <c r="C35" s="10" t="s">
        <v>1</v>
      </c>
      <c r="D35" s="10">
        <v>517</v>
      </c>
      <c r="E35" s="10">
        <v>15.86</v>
      </c>
      <c r="F35" s="10">
        <v>63.11</v>
      </c>
      <c r="H35" s="10">
        <v>30</v>
      </c>
      <c r="I35" s="10">
        <f>D35</f>
        <v>517</v>
      </c>
    </row>
    <row r="36" spans="1:11" x14ac:dyDescent="0.25">
      <c r="A36" s="21">
        <v>43037.393182870372</v>
      </c>
      <c r="B36" s="10" t="s">
        <v>0</v>
      </c>
      <c r="C36" s="10" t="s">
        <v>1</v>
      </c>
      <c r="D36" s="10">
        <v>522</v>
      </c>
      <c r="E36" s="10">
        <v>15.32</v>
      </c>
      <c r="F36" s="10">
        <v>64.86</v>
      </c>
      <c r="H36" s="10">
        <v>60</v>
      </c>
      <c r="I36" s="10">
        <f t="shared" ref="I36:I45" si="2">D36</f>
        <v>522</v>
      </c>
    </row>
    <row r="37" spans="1:11" x14ac:dyDescent="0.25">
      <c r="A37" s="21">
        <v>43037.393530092595</v>
      </c>
      <c r="B37" s="10" t="s">
        <v>0</v>
      </c>
      <c r="C37" s="10" t="s">
        <v>1</v>
      </c>
      <c r="D37" s="10">
        <v>523</v>
      </c>
      <c r="E37" s="10">
        <v>14.87</v>
      </c>
      <c r="F37" s="10">
        <v>66.53</v>
      </c>
      <c r="H37" s="10">
        <v>90</v>
      </c>
      <c r="I37" s="10">
        <f t="shared" si="2"/>
        <v>523</v>
      </c>
    </row>
    <row r="38" spans="1:11" x14ac:dyDescent="0.25">
      <c r="A38" s="21">
        <v>43037.393877314818</v>
      </c>
      <c r="B38" s="10" t="s">
        <v>0</v>
      </c>
      <c r="C38" s="10" t="s">
        <v>1</v>
      </c>
      <c r="D38" s="10">
        <v>525</v>
      </c>
      <c r="E38" s="10">
        <v>14.48</v>
      </c>
      <c r="F38" s="10">
        <v>68.11</v>
      </c>
      <c r="H38" s="10">
        <v>120</v>
      </c>
      <c r="I38" s="10">
        <f t="shared" si="2"/>
        <v>525</v>
      </c>
    </row>
    <row r="39" spans="1:11" x14ac:dyDescent="0.25">
      <c r="A39" s="21">
        <v>43037.394224537034</v>
      </c>
      <c r="B39" s="10" t="s">
        <v>0</v>
      </c>
      <c r="C39" s="10" t="s">
        <v>1</v>
      </c>
      <c r="D39" s="10">
        <v>527</v>
      </c>
      <c r="E39" s="10">
        <v>14.14</v>
      </c>
      <c r="F39" s="10">
        <v>69.66</v>
      </c>
      <c r="H39" s="10">
        <v>150</v>
      </c>
      <c r="I39" s="10">
        <f t="shared" si="2"/>
        <v>527</v>
      </c>
    </row>
    <row r="40" spans="1:11" x14ac:dyDescent="0.25">
      <c r="A40" s="21">
        <v>43037.394571759258</v>
      </c>
      <c r="B40" s="10" t="s">
        <v>0</v>
      </c>
      <c r="C40" s="10" t="s">
        <v>1</v>
      </c>
      <c r="D40" s="10">
        <v>520</v>
      </c>
      <c r="E40" s="10">
        <v>13.82</v>
      </c>
      <c r="F40" s="10">
        <v>71.180000000000007</v>
      </c>
      <c r="H40" s="10">
        <v>180</v>
      </c>
      <c r="I40" s="10">
        <f t="shared" si="2"/>
        <v>520</v>
      </c>
    </row>
    <row r="41" spans="1:11" x14ac:dyDescent="0.25">
      <c r="A41" s="21">
        <v>43037.394918981481</v>
      </c>
      <c r="B41" s="10" t="s">
        <v>0</v>
      </c>
      <c r="C41" s="10" t="s">
        <v>1</v>
      </c>
      <c r="D41" s="10">
        <v>524</v>
      </c>
      <c r="E41" s="10">
        <v>13.53</v>
      </c>
      <c r="F41" s="10">
        <v>72.64</v>
      </c>
      <c r="H41" s="10">
        <v>210</v>
      </c>
      <c r="I41" s="10">
        <f t="shared" si="2"/>
        <v>524</v>
      </c>
    </row>
    <row r="42" spans="1:11" x14ac:dyDescent="0.25">
      <c r="A42" s="21">
        <v>43037.395266203705</v>
      </c>
      <c r="B42" s="10" t="s">
        <v>0</v>
      </c>
      <c r="C42" s="10" t="s">
        <v>1</v>
      </c>
      <c r="D42" s="10">
        <v>526</v>
      </c>
      <c r="E42" s="10">
        <v>13.28</v>
      </c>
      <c r="F42" s="10">
        <v>74.040000000000006</v>
      </c>
      <c r="H42" s="10">
        <v>240</v>
      </c>
      <c r="I42" s="10">
        <f t="shared" si="2"/>
        <v>526</v>
      </c>
    </row>
    <row r="43" spans="1:11" x14ac:dyDescent="0.25">
      <c r="A43" s="21">
        <v>43037.395613425928</v>
      </c>
      <c r="B43" s="10" t="s">
        <v>0</v>
      </c>
      <c r="C43" s="10" t="s">
        <v>1</v>
      </c>
      <c r="D43" s="10">
        <v>531</v>
      </c>
      <c r="E43" s="10">
        <v>13.04</v>
      </c>
      <c r="F43" s="10">
        <v>75.22</v>
      </c>
      <c r="H43" s="10">
        <v>270</v>
      </c>
      <c r="I43" s="10">
        <f t="shared" si="2"/>
        <v>531</v>
      </c>
    </row>
    <row r="44" spans="1:11" x14ac:dyDescent="0.25">
      <c r="A44" s="21">
        <v>43037.395960648151</v>
      </c>
      <c r="B44" s="10" t="s">
        <v>0</v>
      </c>
      <c r="C44" s="10" t="s">
        <v>1</v>
      </c>
      <c r="D44" s="10">
        <v>534</v>
      </c>
      <c r="E44" s="10">
        <v>12.89</v>
      </c>
      <c r="F44" s="10">
        <v>78.459999999999994</v>
      </c>
      <c r="H44" s="10">
        <v>300</v>
      </c>
      <c r="I44" s="10">
        <f t="shared" si="2"/>
        <v>534</v>
      </c>
    </row>
    <row r="45" spans="1:11" ht="15.75" thickBot="1" x14ac:dyDescent="0.3">
      <c r="A45" s="22">
        <v>43037.396307870367</v>
      </c>
      <c r="B45" s="5" t="s">
        <v>0</v>
      </c>
      <c r="C45" s="5" t="s">
        <v>1</v>
      </c>
      <c r="D45" s="5">
        <v>523</v>
      </c>
      <c r="E45" s="5">
        <v>12.64</v>
      </c>
      <c r="F45" s="5">
        <v>82.22</v>
      </c>
      <c r="H45" s="5">
        <v>330</v>
      </c>
      <c r="I45" s="5">
        <f t="shared" si="2"/>
        <v>523</v>
      </c>
    </row>
    <row r="46" spans="1:11" ht="16.5" thickTop="1" thickBot="1" x14ac:dyDescent="0.3"/>
    <row r="47" spans="1:11" ht="16.5" thickTop="1" thickBot="1" x14ac:dyDescent="0.3">
      <c r="B47" s="27" t="s">
        <v>82</v>
      </c>
      <c r="C47" s="31"/>
      <c r="D47" s="32"/>
      <c r="H47" s="30" t="s">
        <v>16</v>
      </c>
      <c r="I47" s="29"/>
      <c r="J47" s="19">
        <f>AVERAGE(J34,J19,J4)</f>
        <v>5.6682206682206672E-2</v>
      </c>
    </row>
    <row r="48" spans="1:11" ht="16.5" thickTop="1" thickBot="1" x14ac:dyDescent="0.3">
      <c r="B48" s="28" t="s">
        <v>81</v>
      </c>
      <c r="C48" s="28" t="s">
        <v>79</v>
      </c>
      <c r="D48" s="28" t="s">
        <v>80</v>
      </c>
      <c r="H48" s="30" t="s">
        <v>15</v>
      </c>
      <c r="I48" s="29"/>
      <c r="J48" s="9">
        <f>AVERAGE(E34:E45,E19:E30,E4:E15)</f>
        <v>14.237777777777776</v>
      </c>
      <c r="K48" s="9">
        <f>J48+273</f>
        <v>287.23777777777775</v>
      </c>
    </row>
    <row r="49" spans="1:11" ht="15.75" thickTop="1" x14ac:dyDescent="0.25">
      <c r="B49" s="10">
        <v>1</v>
      </c>
      <c r="C49" s="14">
        <v>0.38055555555555554</v>
      </c>
      <c r="D49" s="14">
        <v>0.3840277777777778</v>
      </c>
      <c r="H49" s="3"/>
      <c r="I49" s="3"/>
      <c r="J49" s="3"/>
      <c r="K49" s="3"/>
    </row>
    <row r="50" spans="1:11" x14ac:dyDescent="0.25">
      <c r="B50" s="10">
        <v>2</v>
      </c>
      <c r="C50" s="15">
        <v>0.38611111111111113</v>
      </c>
      <c r="D50" s="15">
        <v>0.3888888888888889</v>
      </c>
      <c r="H50" s="3"/>
      <c r="I50" s="3"/>
      <c r="J50" s="3"/>
      <c r="K50" s="3"/>
    </row>
    <row r="51" spans="1:11" ht="15.75" thickBot="1" x14ac:dyDescent="0.3">
      <c r="B51" s="5">
        <v>3</v>
      </c>
      <c r="C51" s="16">
        <v>0.3923611111111111</v>
      </c>
      <c r="D51" s="16">
        <v>0.39583333333333331</v>
      </c>
      <c r="H51" s="3"/>
      <c r="I51" s="3"/>
      <c r="J51" s="3"/>
      <c r="K51" s="3"/>
    </row>
    <row r="52" spans="1:11" ht="16.5" thickTop="1" thickBot="1" x14ac:dyDescent="0.3"/>
    <row r="53" spans="1:11" ht="16.5" thickTop="1" thickBot="1" x14ac:dyDescent="0.3">
      <c r="A53" s="27" t="s">
        <v>22</v>
      </c>
      <c r="B53" s="31"/>
      <c r="C53" s="31"/>
      <c r="D53" s="31"/>
      <c r="E53" s="31"/>
      <c r="F53" s="32"/>
    </row>
    <row r="54" spans="1:11" ht="16.5" thickTop="1" thickBot="1" x14ac:dyDescent="0.3">
      <c r="A54" s="28" t="s">
        <v>2</v>
      </c>
      <c r="B54" s="28" t="s">
        <v>3</v>
      </c>
      <c r="C54" s="28" t="s">
        <v>4</v>
      </c>
      <c r="D54" s="28" t="s">
        <v>5</v>
      </c>
      <c r="E54" s="28" t="s">
        <v>6</v>
      </c>
      <c r="F54" s="28" t="s">
        <v>7</v>
      </c>
    </row>
    <row r="55" spans="1:11" ht="15.75" thickTop="1" x14ac:dyDescent="0.25">
      <c r="A55" s="20">
        <v>43037.377905092595</v>
      </c>
      <c r="B55" s="4" t="s">
        <v>0</v>
      </c>
      <c r="C55" s="4" t="s">
        <v>1</v>
      </c>
      <c r="D55" s="4">
        <v>665</v>
      </c>
      <c r="E55" s="4">
        <v>22.66</v>
      </c>
      <c r="F55" s="4">
        <v>72.28</v>
      </c>
    </row>
    <row r="56" spans="1:11" x14ac:dyDescent="0.25">
      <c r="A56" s="21">
        <v>43037.378252314818</v>
      </c>
      <c r="B56" s="10" t="s">
        <v>0</v>
      </c>
      <c r="C56" s="10" t="s">
        <v>1</v>
      </c>
      <c r="D56" s="10">
        <v>620</v>
      </c>
      <c r="E56" s="10">
        <v>22.5</v>
      </c>
      <c r="F56" s="10">
        <v>68.59</v>
      </c>
    </row>
    <row r="57" spans="1:11" x14ac:dyDescent="0.25">
      <c r="A57" s="21">
        <v>43037.378599537034</v>
      </c>
      <c r="B57" s="10" t="s">
        <v>0</v>
      </c>
      <c r="C57" s="10" t="s">
        <v>1</v>
      </c>
      <c r="D57" s="10">
        <v>583</v>
      </c>
      <c r="E57" s="10">
        <v>21.91</v>
      </c>
      <c r="F57" s="10">
        <v>62.93</v>
      </c>
    </row>
    <row r="58" spans="1:11" x14ac:dyDescent="0.25">
      <c r="A58" s="21">
        <v>43037.378946759258</v>
      </c>
      <c r="B58" s="10" t="s">
        <v>0</v>
      </c>
      <c r="C58" s="10" t="s">
        <v>1</v>
      </c>
      <c r="D58" s="10">
        <v>567</v>
      </c>
      <c r="E58" s="10">
        <v>21.46</v>
      </c>
      <c r="F58" s="10">
        <v>61.55</v>
      </c>
    </row>
    <row r="59" spans="1:11" x14ac:dyDescent="0.25">
      <c r="A59" s="21">
        <v>43037.379293981481</v>
      </c>
      <c r="B59" s="10" t="s">
        <v>0</v>
      </c>
      <c r="C59" s="10" t="s">
        <v>1</v>
      </c>
      <c r="D59" s="10">
        <v>567</v>
      </c>
      <c r="E59" s="10">
        <v>20.89</v>
      </c>
      <c r="F59" s="10">
        <v>61.52</v>
      </c>
    </row>
    <row r="60" spans="1:11" x14ac:dyDescent="0.25">
      <c r="A60" s="21">
        <v>43037.379641203705</v>
      </c>
      <c r="B60" s="10" t="s">
        <v>0</v>
      </c>
      <c r="C60" s="10" t="s">
        <v>1</v>
      </c>
      <c r="D60" s="10">
        <v>567</v>
      </c>
      <c r="E60" s="10">
        <v>20.350000000000001</v>
      </c>
      <c r="F60" s="10">
        <v>61.12</v>
      </c>
    </row>
    <row r="61" spans="1:11" x14ac:dyDescent="0.25">
      <c r="A61" s="21">
        <v>43037.379988425928</v>
      </c>
      <c r="B61" s="10" t="s">
        <v>0</v>
      </c>
      <c r="C61" s="10" t="s">
        <v>1</v>
      </c>
      <c r="D61" s="10">
        <v>564</v>
      </c>
      <c r="E61" s="10">
        <v>19.739999999999998</v>
      </c>
      <c r="F61" s="10">
        <v>61.03</v>
      </c>
    </row>
    <row r="62" spans="1:11" x14ac:dyDescent="0.25">
      <c r="A62" s="21">
        <v>43037.380335648151</v>
      </c>
      <c r="B62" s="10" t="s">
        <v>0</v>
      </c>
      <c r="C62" s="10" t="s">
        <v>1</v>
      </c>
      <c r="D62" s="10">
        <v>558</v>
      </c>
      <c r="E62" s="10">
        <v>19.18</v>
      </c>
      <c r="F62" s="10">
        <v>61.64</v>
      </c>
    </row>
    <row r="63" spans="1:11" x14ac:dyDescent="0.25">
      <c r="A63" s="21">
        <v>43037.380682870367</v>
      </c>
      <c r="B63" s="10" t="s">
        <v>0</v>
      </c>
      <c r="C63" s="10" t="s">
        <v>1</v>
      </c>
      <c r="D63" s="10">
        <v>558</v>
      </c>
      <c r="E63" s="10">
        <v>18.63</v>
      </c>
      <c r="F63" s="10">
        <v>62.74</v>
      </c>
    </row>
    <row r="64" spans="1:11" x14ac:dyDescent="0.25">
      <c r="A64" s="21">
        <v>43037.381030092591</v>
      </c>
      <c r="B64" s="10" t="s">
        <v>0</v>
      </c>
      <c r="C64" s="10" t="s">
        <v>1</v>
      </c>
      <c r="D64" s="10">
        <v>558</v>
      </c>
      <c r="E64" s="10">
        <v>18.100000000000001</v>
      </c>
      <c r="F64" s="10">
        <v>64.03</v>
      </c>
    </row>
    <row r="65" spans="1:6" x14ac:dyDescent="0.25">
      <c r="A65" s="21">
        <v>43037.381377314814</v>
      </c>
      <c r="B65" s="10" t="s">
        <v>0</v>
      </c>
      <c r="C65" s="10" t="s">
        <v>1</v>
      </c>
      <c r="D65" s="10">
        <v>562</v>
      </c>
      <c r="E65" s="10">
        <v>17.64</v>
      </c>
      <c r="F65" s="10">
        <v>65.34</v>
      </c>
    </row>
    <row r="66" spans="1:6" x14ac:dyDescent="0.25">
      <c r="A66" s="21">
        <v>43037.381724537037</v>
      </c>
      <c r="B66" s="10" t="s">
        <v>0</v>
      </c>
      <c r="C66" s="10" t="s">
        <v>1</v>
      </c>
      <c r="D66" s="10">
        <v>562</v>
      </c>
      <c r="E66" s="10">
        <v>17.21</v>
      </c>
      <c r="F66" s="10">
        <v>66.709999999999994</v>
      </c>
    </row>
    <row r="67" spans="1:6" x14ac:dyDescent="0.25">
      <c r="A67" s="21">
        <v>43037.382071759261</v>
      </c>
      <c r="B67" s="10" t="s">
        <v>0</v>
      </c>
      <c r="C67" s="10" t="s">
        <v>1</v>
      </c>
      <c r="D67" s="10">
        <v>565</v>
      </c>
      <c r="E67" s="10">
        <v>16.809999999999999</v>
      </c>
      <c r="F67" s="10">
        <v>68.02</v>
      </c>
    </row>
    <row r="68" spans="1:6" x14ac:dyDescent="0.25">
      <c r="A68" s="21">
        <v>43037.382418981484</v>
      </c>
      <c r="B68" s="10" t="s">
        <v>0</v>
      </c>
      <c r="C68" s="10" t="s">
        <v>1</v>
      </c>
      <c r="D68" s="10">
        <v>561</v>
      </c>
      <c r="E68" s="10">
        <v>16.440000000000001</v>
      </c>
      <c r="F68" s="10">
        <v>69.239999999999995</v>
      </c>
    </row>
    <row r="69" spans="1:6" x14ac:dyDescent="0.25">
      <c r="A69" s="21">
        <v>43037.3827662037</v>
      </c>
      <c r="B69" s="10" t="s">
        <v>0</v>
      </c>
      <c r="C69" s="10" t="s">
        <v>1</v>
      </c>
      <c r="D69" s="10">
        <v>561</v>
      </c>
      <c r="E69" s="10">
        <v>16.09</v>
      </c>
      <c r="F69" s="10">
        <v>70.37</v>
      </c>
    </row>
    <row r="70" spans="1:6" x14ac:dyDescent="0.25">
      <c r="A70" s="21">
        <v>43037.383113425924</v>
      </c>
      <c r="B70" s="10" t="s">
        <v>0</v>
      </c>
      <c r="C70" s="10" t="s">
        <v>1</v>
      </c>
      <c r="D70" s="10">
        <v>568</v>
      </c>
      <c r="E70" s="10">
        <v>15.78</v>
      </c>
      <c r="F70" s="10">
        <v>71.45</v>
      </c>
    </row>
    <row r="71" spans="1:6" x14ac:dyDescent="0.25">
      <c r="A71" s="21">
        <v>43037.383460648147</v>
      </c>
      <c r="B71" s="10" t="s">
        <v>0</v>
      </c>
      <c r="C71" s="10" t="s">
        <v>1</v>
      </c>
      <c r="D71" s="10">
        <v>575</v>
      </c>
      <c r="E71" s="10">
        <v>15.51</v>
      </c>
      <c r="F71" s="10">
        <v>72.400000000000006</v>
      </c>
    </row>
    <row r="72" spans="1:6" x14ac:dyDescent="0.25">
      <c r="A72" s="21">
        <v>43037.38380787037</v>
      </c>
      <c r="B72" s="10" t="s">
        <v>0</v>
      </c>
      <c r="C72" s="10" t="s">
        <v>1</v>
      </c>
      <c r="D72" s="10">
        <v>574</v>
      </c>
      <c r="E72" s="10">
        <v>15.3</v>
      </c>
      <c r="F72" s="10">
        <v>73.17</v>
      </c>
    </row>
    <row r="73" spans="1:6" x14ac:dyDescent="0.25">
      <c r="A73" s="21">
        <v>43037.384155092594</v>
      </c>
      <c r="B73" s="10" t="s">
        <v>0</v>
      </c>
      <c r="C73" s="10" t="s">
        <v>1</v>
      </c>
      <c r="D73" s="10">
        <v>568</v>
      </c>
      <c r="E73" s="10">
        <v>15.04</v>
      </c>
      <c r="F73" s="10">
        <v>73.14</v>
      </c>
    </row>
    <row r="74" spans="1:6" x14ac:dyDescent="0.25">
      <c r="A74" s="21">
        <v>43037.384502314817</v>
      </c>
      <c r="B74" s="10" t="s">
        <v>0</v>
      </c>
      <c r="C74" s="10" t="s">
        <v>1</v>
      </c>
      <c r="D74" s="10">
        <v>560</v>
      </c>
      <c r="E74" s="10">
        <v>14.77</v>
      </c>
      <c r="F74" s="10">
        <v>72.459999999999994</v>
      </c>
    </row>
    <row r="75" spans="1:6" x14ac:dyDescent="0.25">
      <c r="A75" s="21">
        <v>43037.38484953704</v>
      </c>
      <c r="B75" s="10" t="s">
        <v>0</v>
      </c>
      <c r="C75" s="10" t="s">
        <v>1</v>
      </c>
      <c r="D75" s="10">
        <v>554</v>
      </c>
      <c r="E75" s="10">
        <v>14.59</v>
      </c>
      <c r="F75" s="10">
        <v>71</v>
      </c>
    </row>
    <row r="76" spans="1:6" x14ac:dyDescent="0.25">
      <c r="A76" s="21">
        <v>43037.385196759256</v>
      </c>
      <c r="B76" s="10" t="s">
        <v>0</v>
      </c>
      <c r="C76" s="10" t="s">
        <v>1</v>
      </c>
      <c r="D76" s="10">
        <v>541</v>
      </c>
      <c r="E76" s="10">
        <v>14.4</v>
      </c>
      <c r="F76" s="10">
        <v>69.510000000000005</v>
      </c>
    </row>
    <row r="77" spans="1:6" x14ac:dyDescent="0.25">
      <c r="A77" s="21">
        <v>43037.38554398148</v>
      </c>
      <c r="B77" s="10" t="s">
        <v>0</v>
      </c>
      <c r="C77" s="10" t="s">
        <v>1</v>
      </c>
      <c r="D77" s="10">
        <v>528</v>
      </c>
      <c r="E77" s="10">
        <v>14.46</v>
      </c>
      <c r="F77" s="10">
        <v>67.989999999999995</v>
      </c>
    </row>
    <row r="78" spans="1:6" x14ac:dyDescent="0.25">
      <c r="A78" s="21">
        <v>43037.385891203703</v>
      </c>
      <c r="B78" s="10" t="s">
        <v>0</v>
      </c>
      <c r="C78" s="10" t="s">
        <v>1</v>
      </c>
      <c r="D78" s="10">
        <v>527</v>
      </c>
      <c r="E78" s="10">
        <v>13.84</v>
      </c>
      <c r="F78" s="10">
        <v>67.22</v>
      </c>
    </row>
    <row r="79" spans="1:6" x14ac:dyDescent="0.25">
      <c r="A79" s="21">
        <v>43037.386238425926</v>
      </c>
      <c r="B79" s="10" t="s">
        <v>0</v>
      </c>
      <c r="C79" s="10" t="s">
        <v>1</v>
      </c>
      <c r="D79" s="10">
        <v>524</v>
      </c>
      <c r="E79" s="10">
        <v>13.24</v>
      </c>
      <c r="F79" s="10">
        <v>68.02</v>
      </c>
    </row>
    <row r="80" spans="1:6" x14ac:dyDescent="0.25">
      <c r="A80" s="21">
        <v>43037.38658564815</v>
      </c>
      <c r="B80" s="10" t="s">
        <v>0</v>
      </c>
      <c r="C80" s="10" t="s">
        <v>1</v>
      </c>
      <c r="D80" s="10">
        <v>518</v>
      </c>
      <c r="E80" s="10">
        <v>12.81</v>
      </c>
      <c r="F80" s="10">
        <v>69.39</v>
      </c>
    </row>
    <row r="81" spans="1:6" x14ac:dyDescent="0.25">
      <c r="A81" s="21">
        <v>43037.386932870373</v>
      </c>
      <c r="B81" s="10" t="s">
        <v>0</v>
      </c>
      <c r="C81" s="10" t="s">
        <v>1</v>
      </c>
      <c r="D81" s="10">
        <v>517</v>
      </c>
      <c r="E81" s="10">
        <v>12.45</v>
      </c>
      <c r="F81" s="10">
        <v>70.94</v>
      </c>
    </row>
    <row r="82" spans="1:6" x14ac:dyDescent="0.25">
      <c r="A82" s="21">
        <v>43037.387280092589</v>
      </c>
      <c r="B82" s="10" t="s">
        <v>0</v>
      </c>
      <c r="C82" s="10" t="s">
        <v>1</v>
      </c>
      <c r="D82" s="10">
        <v>521</v>
      </c>
      <c r="E82" s="10">
        <v>12.14</v>
      </c>
      <c r="F82" s="10">
        <v>72.459999999999994</v>
      </c>
    </row>
    <row r="83" spans="1:6" x14ac:dyDescent="0.25">
      <c r="A83" s="21">
        <v>43037.387627314813</v>
      </c>
      <c r="B83" s="10" t="s">
        <v>0</v>
      </c>
      <c r="C83" s="10" t="s">
        <v>1</v>
      </c>
      <c r="D83" s="10">
        <v>521</v>
      </c>
      <c r="E83" s="10">
        <v>11.87</v>
      </c>
      <c r="F83" s="10">
        <v>73.92</v>
      </c>
    </row>
    <row r="84" spans="1:6" x14ac:dyDescent="0.25">
      <c r="A84" s="21">
        <v>43037.387974537036</v>
      </c>
      <c r="B84" s="10" t="s">
        <v>0</v>
      </c>
      <c r="C84" s="10" t="s">
        <v>1</v>
      </c>
      <c r="D84" s="10">
        <v>526</v>
      </c>
      <c r="E84" s="10">
        <v>11.66</v>
      </c>
      <c r="F84" s="10">
        <v>75.28</v>
      </c>
    </row>
    <row r="85" spans="1:6" x14ac:dyDescent="0.25">
      <c r="A85" s="21">
        <v>43037.388321759259</v>
      </c>
      <c r="B85" s="10" t="s">
        <v>0</v>
      </c>
      <c r="C85" s="10" t="s">
        <v>1</v>
      </c>
      <c r="D85" s="10">
        <v>531</v>
      </c>
      <c r="E85" s="10">
        <v>11.46</v>
      </c>
      <c r="F85" s="10">
        <v>76.52</v>
      </c>
    </row>
    <row r="86" spans="1:6" x14ac:dyDescent="0.25">
      <c r="A86" s="21">
        <v>43037.388668981483</v>
      </c>
      <c r="B86" s="10" t="s">
        <v>0</v>
      </c>
      <c r="C86" s="10" t="s">
        <v>1</v>
      </c>
      <c r="D86" s="10">
        <v>535</v>
      </c>
      <c r="E86" s="10">
        <v>11.28</v>
      </c>
      <c r="F86" s="10">
        <v>77.680000000000007</v>
      </c>
    </row>
    <row r="87" spans="1:6" x14ac:dyDescent="0.25">
      <c r="A87" s="21">
        <v>43037.389016203706</v>
      </c>
      <c r="B87" s="10" t="s">
        <v>0</v>
      </c>
      <c r="C87" s="10" t="s">
        <v>1</v>
      </c>
      <c r="D87" s="10">
        <v>543</v>
      </c>
      <c r="E87" s="10">
        <v>11.17</v>
      </c>
      <c r="F87" s="10">
        <v>78.8</v>
      </c>
    </row>
    <row r="88" spans="1:6" x14ac:dyDescent="0.25">
      <c r="A88" s="21">
        <v>43037.389363425929</v>
      </c>
      <c r="B88" s="10" t="s">
        <v>0</v>
      </c>
      <c r="C88" s="10" t="s">
        <v>1</v>
      </c>
      <c r="D88" s="10">
        <v>553</v>
      </c>
      <c r="E88" s="10">
        <v>11.05</v>
      </c>
      <c r="F88" s="10">
        <v>79.760000000000005</v>
      </c>
    </row>
    <row r="89" spans="1:6" x14ac:dyDescent="0.25">
      <c r="A89" s="21">
        <v>43037.389710648145</v>
      </c>
      <c r="B89" s="10" t="s">
        <v>0</v>
      </c>
      <c r="C89" s="10" t="s">
        <v>1</v>
      </c>
      <c r="D89" s="10">
        <v>556</v>
      </c>
      <c r="E89" s="10">
        <v>11.9</v>
      </c>
      <c r="F89" s="10">
        <v>79.87</v>
      </c>
    </row>
    <row r="90" spans="1:6" x14ac:dyDescent="0.25">
      <c r="A90" s="21">
        <v>43037.390057870369</v>
      </c>
      <c r="B90" s="10" t="s">
        <v>0</v>
      </c>
      <c r="C90" s="10" t="s">
        <v>1</v>
      </c>
      <c r="D90" s="10">
        <v>560</v>
      </c>
      <c r="E90" s="10">
        <v>13.29</v>
      </c>
      <c r="F90" s="10">
        <v>76.69</v>
      </c>
    </row>
    <row r="91" spans="1:6" x14ac:dyDescent="0.25">
      <c r="A91" s="21">
        <v>43037.390405092592</v>
      </c>
      <c r="B91" s="10" t="s">
        <v>0</v>
      </c>
      <c r="C91" s="10" t="s">
        <v>1</v>
      </c>
      <c r="D91" s="10">
        <v>548</v>
      </c>
      <c r="E91" s="10">
        <v>15.08</v>
      </c>
      <c r="F91" s="10">
        <v>71.180000000000007</v>
      </c>
    </row>
    <row r="92" spans="1:6" x14ac:dyDescent="0.25">
      <c r="A92" s="21">
        <v>43037.390752314815</v>
      </c>
      <c r="B92" s="10" t="s">
        <v>0</v>
      </c>
      <c r="C92" s="10" t="s">
        <v>1</v>
      </c>
      <c r="D92" s="10">
        <v>534</v>
      </c>
      <c r="E92" s="10">
        <v>16.14</v>
      </c>
      <c r="F92" s="10">
        <v>67.13</v>
      </c>
    </row>
    <row r="93" spans="1:6" x14ac:dyDescent="0.25">
      <c r="A93" s="21">
        <v>43037.391099537039</v>
      </c>
      <c r="B93" s="10" t="s">
        <v>0</v>
      </c>
      <c r="C93" s="10" t="s">
        <v>1</v>
      </c>
      <c r="D93" s="10">
        <v>527</v>
      </c>
      <c r="E93" s="10">
        <v>16.91</v>
      </c>
      <c r="F93" s="10">
        <v>64.3</v>
      </c>
    </row>
    <row r="94" spans="1:6" x14ac:dyDescent="0.25">
      <c r="A94" s="21">
        <v>43037.391446759262</v>
      </c>
      <c r="B94" s="10" t="s">
        <v>0</v>
      </c>
      <c r="C94" s="10" t="s">
        <v>1</v>
      </c>
      <c r="D94" s="10">
        <v>518</v>
      </c>
      <c r="E94" s="10">
        <v>17.809999999999999</v>
      </c>
      <c r="F94" s="10">
        <v>61.18</v>
      </c>
    </row>
    <row r="95" spans="1:6" x14ac:dyDescent="0.25">
      <c r="A95" s="21">
        <v>43037.391793981478</v>
      </c>
      <c r="B95" s="10" t="s">
        <v>0</v>
      </c>
      <c r="C95" s="10" t="s">
        <v>1</v>
      </c>
      <c r="D95" s="10">
        <v>507</v>
      </c>
      <c r="E95" s="10">
        <v>18.5</v>
      </c>
      <c r="F95" s="10">
        <v>58.52</v>
      </c>
    </row>
    <row r="96" spans="1:6" x14ac:dyDescent="0.25">
      <c r="A96" s="21">
        <v>43037.392141203702</v>
      </c>
      <c r="B96" s="10" t="s">
        <v>0</v>
      </c>
      <c r="C96" s="10" t="s">
        <v>1</v>
      </c>
      <c r="D96" s="10">
        <v>513</v>
      </c>
      <c r="E96" s="10">
        <v>17.34</v>
      </c>
      <c r="F96" s="10">
        <v>59.62</v>
      </c>
    </row>
    <row r="97" spans="1:6" x14ac:dyDescent="0.25">
      <c r="A97" s="21">
        <v>43037.392488425925</v>
      </c>
      <c r="B97" s="10" t="s">
        <v>0</v>
      </c>
      <c r="C97" s="10" t="s">
        <v>1</v>
      </c>
      <c r="D97" s="10">
        <v>515</v>
      </c>
      <c r="E97" s="10">
        <v>16.5</v>
      </c>
      <c r="F97" s="10">
        <v>61.34</v>
      </c>
    </row>
    <row r="98" spans="1:6" x14ac:dyDescent="0.25">
      <c r="A98" s="21">
        <v>43037.392835648148</v>
      </c>
      <c r="B98" s="10" t="s">
        <v>0</v>
      </c>
      <c r="C98" s="10" t="s">
        <v>1</v>
      </c>
      <c r="D98" s="10">
        <v>517</v>
      </c>
      <c r="E98" s="10">
        <v>15.86</v>
      </c>
      <c r="F98" s="10">
        <v>63.11</v>
      </c>
    </row>
    <row r="99" spans="1:6" x14ac:dyDescent="0.25">
      <c r="A99" s="21">
        <v>43037.393182870372</v>
      </c>
      <c r="B99" s="10" t="s">
        <v>0</v>
      </c>
      <c r="C99" s="10" t="s">
        <v>1</v>
      </c>
      <c r="D99" s="10">
        <v>522</v>
      </c>
      <c r="E99" s="10">
        <v>15.32</v>
      </c>
      <c r="F99" s="10">
        <v>64.86</v>
      </c>
    </row>
    <row r="100" spans="1:6" x14ac:dyDescent="0.25">
      <c r="A100" s="21">
        <v>43037.393530092595</v>
      </c>
      <c r="B100" s="10" t="s">
        <v>0</v>
      </c>
      <c r="C100" s="10" t="s">
        <v>1</v>
      </c>
      <c r="D100" s="10">
        <v>523</v>
      </c>
      <c r="E100" s="10">
        <v>14.87</v>
      </c>
      <c r="F100" s="10">
        <v>66.53</v>
      </c>
    </row>
    <row r="101" spans="1:6" x14ac:dyDescent="0.25">
      <c r="A101" s="21">
        <v>43037.393877314818</v>
      </c>
      <c r="B101" s="10" t="s">
        <v>0</v>
      </c>
      <c r="C101" s="10" t="s">
        <v>1</v>
      </c>
      <c r="D101" s="10">
        <v>525</v>
      </c>
      <c r="E101" s="10">
        <v>14.48</v>
      </c>
      <c r="F101" s="10">
        <v>68.11</v>
      </c>
    </row>
    <row r="102" spans="1:6" x14ac:dyDescent="0.25">
      <c r="A102" s="21">
        <v>43037.394224537034</v>
      </c>
      <c r="B102" s="10" t="s">
        <v>0</v>
      </c>
      <c r="C102" s="10" t="s">
        <v>1</v>
      </c>
      <c r="D102" s="10">
        <v>527</v>
      </c>
      <c r="E102" s="10">
        <v>14.14</v>
      </c>
      <c r="F102" s="10">
        <v>69.66</v>
      </c>
    </row>
    <row r="103" spans="1:6" x14ac:dyDescent="0.25">
      <c r="A103" s="21">
        <v>43037.394571759258</v>
      </c>
      <c r="B103" s="10" t="s">
        <v>0</v>
      </c>
      <c r="C103" s="10" t="s">
        <v>1</v>
      </c>
      <c r="D103" s="10">
        <v>520</v>
      </c>
      <c r="E103" s="10">
        <v>13.82</v>
      </c>
      <c r="F103" s="10">
        <v>71.180000000000007</v>
      </c>
    </row>
    <row r="104" spans="1:6" x14ac:dyDescent="0.25">
      <c r="A104" s="21">
        <v>43037.394918981481</v>
      </c>
      <c r="B104" s="10" t="s">
        <v>0</v>
      </c>
      <c r="C104" s="10" t="s">
        <v>1</v>
      </c>
      <c r="D104" s="10">
        <v>524</v>
      </c>
      <c r="E104" s="10">
        <v>13.53</v>
      </c>
      <c r="F104" s="10">
        <v>72.64</v>
      </c>
    </row>
    <row r="105" spans="1:6" x14ac:dyDescent="0.25">
      <c r="A105" s="21">
        <v>43037.395266203705</v>
      </c>
      <c r="B105" s="10" t="s">
        <v>0</v>
      </c>
      <c r="C105" s="10" t="s">
        <v>1</v>
      </c>
      <c r="D105" s="10">
        <v>526</v>
      </c>
      <c r="E105" s="10">
        <v>13.28</v>
      </c>
      <c r="F105" s="10">
        <v>74.040000000000006</v>
      </c>
    </row>
    <row r="106" spans="1:6" x14ac:dyDescent="0.25">
      <c r="A106" s="21">
        <v>43037.395613425928</v>
      </c>
      <c r="B106" s="10" t="s">
        <v>0</v>
      </c>
      <c r="C106" s="10" t="s">
        <v>1</v>
      </c>
      <c r="D106" s="10">
        <v>531</v>
      </c>
      <c r="E106" s="10">
        <v>13.04</v>
      </c>
      <c r="F106" s="10">
        <v>75.22</v>
      </c>
    </row>
    <row r="107" spans="1:6" x14ac:dyDescent="0.25">
      <c r="A107" s="21">
        <v>43037.395960648151</v>
      </c>
      <c r="B107" s="10" t="s">
        <v>0</v>
      </c>
      <c r="C107" s="10" t="s">
        <v>1</v>
      </c>
      <c r="D107" s="10">
        <v>534</v>
      </c>
      <c r="E107" s="10">
        <v>12.89</v>
      </c>
      <c r="F107" s="10">
        <v>78.459999999999994</v>
      </c>
    </row>
    <row r="108" spans="1:6" x14ac:dyDescent="0.25">
      <c r="A108" s="21">
        <v>43037.396307870367</v>
      </c>
      <c r="B108" s="10" t="s">
        <v>0</v>
      </c>
      <c r="C108" s="10" t="s">
        <v>1</v>
      </c>
      <c r="D108" s="10">
        <v>523</v>
      </c>
      <c r="E108" s="10">
        <v>12.64</v>
      </c>
      <c r="F108" s="10">
        <v>82.22</v>
      </c>
    </row>
    <row r="109" spans="1:6" x14ac:dyDescent="0.25">
      <c r="A109" s="21">
        <v>43037.396655092591</v>
      </c>
      <c r="B109" s="10" t="s">
        <v>0</v>
      </c>
      <c r="C109" s="10" t="s">
        <v>1</v>
      </c>
      <c r="D109" s="10">
        <v>527</v>
      </c>
      <c r="E109" s="10">
        <v>12.29</v>
      </c>
      <c r="F109" s="10">
        <v>83.94</v>
      </c>
    </row>
    <row r="110" spans="1:6" x14ac:dyDescent="0.25">
      <c r="A110" s="21">
        <v>43037.397002314814</v>
      </c>
      <c r="B110" s="10" t="s">
        <v>0</v>
      </c>
      <c r="C110" s="10" t="s">
        <v>1</v>
      </c>
      <c r="D110" s="10">
        <v>522</v>
      </c>
      <c r="E110" s="10">
        <v>12</v>
      </c>
      <c r="F110" s="10">
        <v>85.29</v>
      </c>
    </row>
    <row r="111" spans="1:6" x14ac:dyDescent="0.25">
      <c r="A111" s="21">
        <v>43037.397349537037</v>
      </c>
      <c r="B111" s="10" t="s">
        <v>0</v>
      </c>
      <c r="C111" s="10" t="s">
        <v>1</v>
      </c>
      <c r="D111" s="10">
        <v>519</v>
      </c>
      <c r="E111" s="10">
        <v>11.76</v>
      </c>
      <c r="F111" s="10">
        <v>86.5</v>
      </c>
    </row>
    <row r="112" spans="1:6" x14ac:dyDescent="0.25">
      <c r="A112" s="21">
        <v>43037.397696759261</v>
      </c>
      <c r="B112" s="10" t="s">
        <v>0</v>
      </c>
      <c r="C112" s="10" t="s">
        <v>1</v>
      </c>
      <c r="D112" s="10">
        <v>518</v>
      </c>
      <c r="E112" s="10">
        <v>11.54</v>
      </c>
      <c r="F112" s="10">
        <v>87.57</v>
      </c>
    </row>
    <row r="113" spans="1:6" x14ac:dyDescent="0.25">
      <c r="A113" s="21">
        <v>43037.398043981484</v>
      </c>
      <c r="B113" s="10" t="s">
        <v>0</v>
      </c>
      <c r="C113" s="10" t="s">
        <v>1</v>
      </c>
      <c r="D113" s="10">
        <v>517</v>
      </c>
      <c r="E113" s="10">
        <v>11.34</v>
      </c>
      <c r="F113" s="10">
        <v>88.55</v>
      </c>
    </row>
    <row r="114" spans="1:6" x14ac:dyDescent="0.25">
      <c r="A114" s="21">
        <v>43037.3983912037</v>
      </c>
      <c r="B114" s="10" t="s">
        <v>0</v>
      </c>
      <c r="C114" s="10" t="s">
        <v>1</v>
      </c>
      <c r="D114" s="10">
        <v>516</v>
      </c>
      <c r="E114" s="10">
        <v>11.19</v>
      </c>
      <c r="F114" s="10">
        <v>89.32</v>
      </c>
    </row>
    <row r="115" spans="1:6" x14ac:dyDescent="0.25">
      <c r="A115" s="21">
        <v>43037.398738425924</v>
      </c>
      <c r="B115" s="10" t="s">
        <v>0</v>
      </c>
      <c r="C115" s="10" t="s">
        <v>1</v>
      </c>
      <c r="D115" s="10">
        <v>514</v>
      </c>
      <c r="E115" s="10">
        <v>11.04</v>
      </c>
      <c r="F115" s="10">
        <v>89.97</v>
      </c>
    </row>
    <row r="116" spans="1:6" x14ac:dyDescent="0.25">
      <c r="A116" s="21">
        <v>43037.399085648147</v>
      </c>
      <c r="B116" s="10" t="s">
        <v>0</v>
      </c>
      <c r="C116" s="10" t="s">
        <v>1</v>
      </c>
      <c r="D116" s="10">
        <v>514</v>
      </c>
      <c r="E116" s="10">
        <v>10.92</v>
      </c>
      <c r="F116" s="10">
        <v>90.52</v>
      </c>
    </row>
    <row r="117" spans="1:6" x14ac:dyDescent="0.25">
      <c r="A117" s="21">
        <v>43037.39943287037</v>
      </c>
      <c r="B117" s="10" t="s">
        <v>0</v>
      </c>
      <c r="C117" s="10" t="s">
        <v>1</v>
      </c>
      <c r="D117" s="10">
        <v>511</v>
      </c>
      <c r="E117" s="10">
        <v>10.8</v>
      </c>
      <c r="F117" s="10">
        <v>90.96</v>
      </c>
    </row>
    <row r="118" spans="1:6" x14ac:dyDescent="0.25">
      <c r="A118" s="21">
        <v>43037.399780092594</v>
      </c>
      <c r="B118" s="10" t="s">
        <v>0</v>
      </c>
      <c r="C118" s="10" t="s">
        <v>1</v>
      </c>
      <c r="D118" s="10">
        <v>512</v>
      </c>
      <c r="E118" s="10">
        <v>10.68</v>
      </c>
      <c r="F118" s="10">
        <v>91.34</v>
      </c>
    </row>
    <row r="119" spans="1:6" x14ac:dyDescent="0.25">
      <c r="A119" s="21">
        <v>43037.400127314817</v>
      </c>
      <c r="B119" s="10" t="s">
        <v>0</v>
      </c>
      <c r="C119" s="10" t="s">
        <v>1</v>
      </c>
      <c r="D119" s="10">
        <v>510</v>
      </c>
      <c r="E119" s="10">
        <v>10.57</v>
      </c>
      <c r="F119" s="10">
        <v>91.64</v>
      </c>
    </row>
    <row r="120" spans="1:6" ht="15.75" thickBot="1" x14ac:dyDescent="0.3">
      <c r="A120" s="22">
        <v>43037.40047453704</v>
      </c>
      <c r="B120" s="5" t="s">
        <v>0</v>
      </c>
      <c r="C120" s="5" t="s">
        <v>1</v>
      </c>
      <c r="D120" s="5">
        <v>511</v>
      </c>
      <c r="E120" s="5">
        <v>10.48</v>
      </c>
      <c r="F120" s="5">
        <v>91.97</v>
      </c>
    </row>
    <row r="121" spans="1:6" ht="15.75" thickTop="1" x14ac:dyDescent="0.25">
      <c r="A121" s="1"/>
    </row>
    <row r="122" spans="1:6" x14ac:dyDescent="0.25">
      <c r="A122" s="1"/>
    </row>
    <row r="123" spans="1:6" x14ac:dyDescent="0.25">
      <c r="A123" s="1"/>
    </row>
    <row r="124" spans="1:6" x14ac:dyDescent="0.25">
      <c r="A124" s="1"/>
    </row>
    <row r="125" spans="1:6" x14ac:dyDescent="0.25">
      <c r="A125" s="1"/>
    </row>
    <row r="126" spans="1:6" x14ac:dyDescent="0.25">
      <c r="A126" s="1"/>
    </row>
    <row r="127" spans="1:6" x14ac:dyDescent="0.25">
      <c r="A127" s="1"/>
    </row>
    <row r="128" spans="1:6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74"/>
  <sheetViews>
    <sheetView topLeftCell="A30" workbookViewId="0">
      <selection activeCell="C49" sqref="C49:D51"/>
    </sheetView>
  </sheetViews>
  <sheetFormatPr defaultRowHeight="15" x14ac:dyDescent="0.25"/>
  <cols>
    <col min="1" max="1" width="17.5703125" customWidth="1"/>
  </cols>
  <sheetData>
    <row r="1" spans="1:10" ht="30" customHeight="1" thickBot="1" x14ac:dyDescent="0.45">
      <c r="A1" s="40" t="s">
        <v>25</v>
      </c>
    </row>
    <row r="2" spans="1:10" ht="16.5" thickTop="1" thickBot="1" x14ac:dyDescent="0.3">
      <c r="A2" s="27" t="s">
        <v>19</v>
      </c>
      <c r="B2" s="31"/>
      <c r="C2" s="31"/>
      <c r="D2" s="31"/>
      <c r="E2" s="31"/>
      <c r="F2" s="32"/>
      <c r="G2" s="34"/>
      <c r="H2" s="34"/>
      <c r="I2" s="34"/>
      <c r="J2" s="34"/>
    </row>
    <row r="3" spans="1:10" ht="16.5" thickTop="1" thickBot="1" x14ac:dyDescent="0.3">
      <c r="A3" s="28" t="s">
        <v>2</v>
      </c>
      <c r="B3" s="28" t="s">
        <v>3</v>
      </c>
      <c r="C3" s="28" t="s">
        <v>4</v>
      </c>
      <c r="D3" s="28" t="s">
        <v>5</v>
      </c>
      <c r="E3" s="28" t="s">
        <v>6</v>
      </c>
      <c r="F3" s="28" t="s">
        <v>7</v>
      </c>
      <c r="G3" s="34"/>
      <c r="H3" s="28" t="s">
        <v>8</v>
      </c>
      <c r="I3" s="28" t="s">
        <v>5</v>
      </c>
      <c r="J3" s="28" t="s">
        <v>9</v>
      </c>
    </row>
    <row r="4" spans="1:10" ht="16.5" thickTop="1" thickBot="1" x14ac:dyDescent="0.3">
      <c r="A4" s="20">
        <v>43037.380648148152</v>
      </c>
      <c r="B4" s="4" t="s">
        <v>0</v>
      </c>
      <c r="C4" s="4" t="s">
        <v>1</v>
      </c>
      <c r="D4" s="4">
        <v>541</v>
      </c>
      <c r="E4" s="4">
        <v>18.48</v>
      </c>
      <c r="F4" s="4">
        <v>55.39</v>
      </c>
      <c r="H4" s="4">
        <v>0</v>
      </c>
      <c r="I4" s="4">
        <f>D4</f>
        <v>541</v>
      </c>
      <c r="J4" s="36">
        <f>SLOPE(I4:I15,H4:H15)</f>
        <v>0.15046620046620046</v>
      </c>
    </row>
    <row r="5" spans="1:10" ht="15.75" thickTop="1" x14ac:dyDescent="0.25">
      <c r="A5" s="21">
        <v>43037.380995370368</v>
      </c>
      <c r="B5" s="10" t="s">
        <v>0</v>
      </c>
      <c r="C5" s="10" t="s">
        <v>1</v>
      </c>
      <c r="D5" s="10">
        <v>543</v>
      </c>
      <c r="E5" s="10">
        <v>17.87</v>
      </c>
      <c r="F5" s="10">
        <v>57.02</v>
      </c>
      <c r="H5" s="10">
        <v>30</v>
      </c>
      <c r="I5" s="10">
        <f>D5</f>
        <v>543</v>
      </c>
    </row>
    <row r="6" spans="1:10" x14ac:dyDescent="0.25">
      <c r="A6" s="21">
        <v>43037.381342592591</v>
      </c>
      <c r="B6" s="10" t="s">
        <v>0</v>
      </c>
      <c r="C6" s="10" t="s">
        <v>1</v>
      </c>
      <c r="D6" s="10">
        <v>554</v>
      </c>
      <c r="E6" s="10">
        <v>17.32</v>
      </c>
      <c r="F6" s="10">
        <v>58.62</v>
      </c>
      <c r="H6" s="10">
        <v>60</v>
      </c>
      <c r="I6" s="10">
        <f t="shared" ref="I6:I15" si="0">D6</f>
        <v>554</v>
      </c>
    </row>
    <row r="7" spans="1:10" x14ac:dyDescent="0.25">
      <c r="A7" s="21">
        <v>43037.381689814814</v>
      </c>
      <c r="B7" s="10" t="s">
        <v>0</v>
      </c>
      <c r="C7" s="10" t="s">
        <v>1</v>
      </c>
      <c r="D7" s="10">
        <v>560</v>
      </c>
      <c r="E7" s="10">
        <v>16.84</v>
      </c>
      <c r="F7" s="10">
        <v>60.08</v>
      </c>
      <c r="H7" s="10">
        <v>90</v>
      </c>
      <c r="I7" s="10">
        <f t="shared" si="0"/>
        <v>560</v>
      </c>
    </row>
    <row r="8" spans="1:10" x14ac:dyDescent="0.25">
      <c r="A8" s="21">
        <v>43037.382037037038</v>
      </c>
      <c r="B8" s="10" t="s">
        <v>0</v>
      </c>
      <c r="C8" s="10" t="s">
        <v>1</v>
      </c>
      <c r="D8" s="10">
        <v>568</v>
      </c>
      <c r="E8" s="10">
        <v>16.39</v>
      </c>
      <c r="F8" s="10">
        <v>61.43</v>
      </c>
      <c r="H8" s="10">
        <v>120</v>
      </c>
      <c r="I8" s="10">
        <f t="shared" si="0"/>
        <v>568</v>
      </c>
    </row>
    <row r="9" spans="1:10" x14ac:dyDescent="0.25">
      <c r="A9" s="21">
        <v>43037.382384259261</v>
      </c>
      <c r="B9" s="10" t="s">
        <v>0</v>
      </c>
      <c r="C9" s="10" t="s">
        <v>1</v>
      </c>
      <c r="D9" s="10">
        <v>573</v>
      </c>
      <c r="E9" s="10">
        <v>15.98</v>
      </c>
      <c r="F9" s="10">
        <v>62.68</v>
      </c>
      <c r="H9" s="10">
        <v>150</v>
      </c>
      <c r="I9" s="10">
        <f t="shared" si="0"/>
        <v>573</v>
      </c>
    </row>
    <row r="10" spans="1:10" x14ac:dyDescent="0.25">
      <c r="A10" s="21">
        <v>43037.382731481484</v>
      </c>
      <c r="B10" s="10" t="s">
        <v>0</v>
      </c>
      <c r="C10" s="10" t="s">
        <v>1</v>
      </c>
      <c r="D10" s="10">
        <v>584</v>
      </c>
      <c r="E10" s="10">
        <v>15.61</v>
      </c>
      <c r="F10" s="10">
        <v>63.85</v>
      </c>
      <c r="H10" s="10">
        <v>180</v>
      </c>
      <c r="I10" s="10">
        <f t="shared" si="0"/>
        <v>584</v>
      </c>
    </row>
    <row r="11" spans="1:10" x14ac:dyDescent="0.25">
      <c r="A11" s="21">
        <v>43037.3830787037</v>
      </c>
      <c r="B11" s="10" t="s">
        <v>0</v>
      </c>
      <c r="C11" s="10" t="s">
        <v>1</v>
      </c>
      <c r="D11" s="10">
        <v>593</v>
      </c>
      <c r="E11" s="10">
        <v>15.27</v>
      </c>
      <c r="F11" s="10">
        <v>64.92</v>
      </c>
      <c r="H11" s="10">
        <v>210</v>
      </c>
      <c r="I11" s="10">
        <f t="shared" si="0"/>
        <v>593</v>
      </c>
    </row>
    <row r="12" spans="1:10" x14ac:dyDescent="0.25">
      <c r="A12" s="21">
        <v>43037.383425925924</v>
      </c>
      <c r="B12" s="10" t="s">
        <v>0</v>
      </c>
      <c r="C12" s="10" t="s">
        <v>1</v>
      </c>
      <c r="D12" s="10">
        <v>612</v>
      </c>
      <c r="E12" s="10">
        <v>14.96</v>
      </c>
      <c r="F12" s="10">
        <v>65.930000000000007</v>
      </c>
      <c r="H12" s="10">
        <v>240</v>
      </c>
      <c r="I12" s="10">
        <f t="shared" si="0"/>
        <v>612</v>
      </c>
    </row>
    <row r="13" spans="1:10" x14ac:dyDescent="0.25">
      <c r="A13" s="21">
        <v>43037.383773148147</v>
      </c>
      <c r="B13" s="10" t="s">
        <v>0</v>
      </c>
      <c r="C13" s="10" t="s">
        <v>1</v>
      </c>
      <c r="D13" s="10">
        <v>602</v>
      </c>
      <c r="E13" s="10">
        <v>15.24</v>
      </c>
      <c r="F13" s="10">
        <v>66.2</v>
      </c>
      <c r="H13" s="10">
        <v>270</v>
      </c>
      <c r="I13" s="10">
        <f t="shared" si="0"/>
        <v>602</v>
      </c>
    </row>
    <row r="14" spans="1:10" x14ac:dyDescent="0.25">
      <c r="A14" s="21">
        <v>43037.384120370371</v>
      </c>
      <c r="B14" s="10" t="s">
        <v>0</v>
      </c>
      <c r="C14" s="10" t="s">
        <v>1</v>
      </c>
      <c r="D14" s="10">
        <v>585</v>
      </c>
      <c r="E14" s="10">
        <v>14.73</v>
      </c>
      <c r="F14" s="10">
        <v>66.42</v>
      </c>
      <c r="H14" s="10">
        <v>300</v>
      </c>
      <c r="I14" s="10">
        <f t="shared" si="0"/>
        <v>585</v>
      </c>
    </row>
    <row r="15" spans="1:10" ht="15.75" thickBot="1" x14ac:dyDescent="0.3">
      <c r="A15" s="22">
        <v>43037.384467592594</v>
      </c>
      <c r="B15" s="5" t="s">
        <v>0</v>
      </c>
      <c r="C15" s="5" t="s">
        <v>1</v>
      </c>
      <c r="D15" s="5">
        <v>562</v>
      </c>
      <c r="E15" s="5">
        <v>14.22</v>
      </c>
      <c r="F15" s="5">
        <v>65.989999999999995</v>
      </c>
      <c r="H15" s="5">
        <v>330</v>
      </c>
      <c r="I15" s="5">
        <f t="shared" si="0"/>
        <v>562</v>
      </c>
    </row>
    <row r="16" spans="1:10" ht="16.5" thickTop="1" thickBot="1" x14ac:dyDescent="0.3">
      <c r="A16" s="1"/>
    </row>
    <row r="17" spans="1:10" ht="16.5" thickTop="1" thickBot="1" x14ac:dyDescent="0.3">
      <c r="A17" s="27" t="s">
        <v>20</v>
      </c>
      <c r="B17" s="31"/>
      <c r="C17" s="31"/>
      <c r="D17" s="31"/>
      <c r="E17" s="31"/>
      <c r="F17" s="32"/>
      <c r="G17" s="34"/>
      <c r="H17" s="34"/>
      <c r="I17" s="34"/>
      <c r="J17" s="34"/>
    </row>
    <row r="18" spans="1:10" ht="16.5" thickTop="1" thickBot="1" x14ac:dyDescent="0.3">
      <c r="A18" s="28" t="s">
        <v>2</v>
      </c>
      <c r="B18" s="28" t="s">
        <v>3</v>
      </c>
      <c r="C18" s="28" t="s">
        <v>4</v>
      </c>
      <c r="D18" s="28" t="s">
        <v>5</v>
      </c>
      <c r="E18" s="28" t="s">
        <v>6</v>
      </c>
      <c r="F18" s="28" t="s">
        <v>7</v>
      </c>
      <c r="G18" s="34"/>
      <c r="H18" s="28" t="s">
        <v>8</v>
      </c>
      <c r="I18" s="28" t="s">
        <v>5</v>
      </c>
      <c r="J18" s="28" t="s">
        <v>9</v>
      </c>
    </row>
    <row r="19" spans="1:10" ht="16.5" thickTop="1" thickBot="1" x14ac:dyDescent="0.3">
      <c r="A19" s="20">
        <v>43037.38585648148</v>
      </c>
      <c r="B19" s="4" t="s">
        <v>0</v>
      </c>
      <c r="C19" s="4" t="s">
        <v>1</v>
      </c>
      <c r="D19" s="4">
        <v>533</v>
      </c>
      <c r="E19" s="4">
        <v>12.68</v>
      </c>
      <c r="F19" s="4">
        <v>62.16</v>
      </c>
      <c r="H19" s="4">
        <v>0</v>
      </c>
      <c r="I19" s="4">
        <f>D19</f>
        <v>533</v>
      </c>
      <c r="J19" s="36">
        <f>SLOPE(I19:I30,H19:H30)</f>
        <v>0.17144522144522145</v>
      </c>
    </row>
    <row r="20" spans="1:10" ht="15.75" thickTop="1" x14ac:dyDescent="0.25">
      <c r="A20" s="21">
        <v>43037.386203703703</v>
      </c>
      <c r="B20" s="10" t="s">
        <v>0</v>
      </c>
      <c r="C20" s="10" t="s">
        <v>1</v>
      </c>
      <c r="D20" s="10">
        <v>536</v>
      </c>
      <c r="E20" s="10">
        <v>12.25</v>
      </c>
      <c r="F20" s="10">
        <v>62.22</v>
      </c>
      <c r="H20" s="10">
        <v>30</v>
      </c>
      <c r="I20" s="10">
        <f>D20</f>
        <v>536</v>
      </c>
    </row>
    <row r="21" spans="1:10" x14ac:dyDescent="0.25">
      <c r="A21" s="21">
        <v>43037.386550925927</v>
      </c>
      <c r="B21" s="10" t="s">
        <v>0</v>
      </c>
      <c r="C21" s="10" t="s">
        <v>1</v>
      </c>
      <c r="D21" s="10">
        <v>540</v>
      </c>
      <c r="E21" s="10">
        <v>11.9</v>
      </c>
      <c r="F21" s="10">
        <v>63.05</v>
      </c>
      <c r="H21" s="10">
        <v>60</v>
      </c>
      <c r="I21" s="10">
        <f t="shared" ref="I21:I30" si="1">D21</f>
        <v>540</v>
      </c>
    </row>
    <row r="22" spans="1:10" x14ac:dyDescent="0.25">
      <c r="A22" s="21">
        <v>43037.38689814815</v>
      </c>
      <c r="B22" s="10" t="s">
        <v>0</v>
      </c>
      <c r="C22" s="10" t="s">
        <v>1</v>
      </c>
      <c r="D22" s="10">
        <v>548</v>
      </c>
      <c r="E22" s="10">
        <v>11.65</v>
      </c>
      <c r="F22" s="10">
        <v>64.09</v>
      </c>
      <c r="H22" s="10">
        <v>90</v>
      </c>
      <c r="I22" s="10">
        <f t="shared" si="1"/>
        <v>548</v>
      </c>
    </row>
    <row r="23" spans="1:10" x14ac:dyDescent="0.25">
      <c r="A23" s="21">
        <v>43037.387245370373</v>
      </c>
      <c r="B23" s="10" t="s">
        <v>0</v>
      </c>
      <c r="C23" s="10" t="s">
        <v>1</v>
      </c>
      <c r="D23" s="10">
        <v>547</v>
      </c>
      <c r="E23" s="10">
        <v>11.44</v>
      </c>
      <c r="F23" s="10">
        <v>65.16</v>
      </c>
      <c r="H23" s="10">
        <v>120</v>
      </c>
      <c r="I23" s="10">
        <f t="shared" si="1"/>
        <v>547</v>
      </c>
    </row>
    <row r="24" spans="1:10" x14ac:dyDescent="0.25">
      <c r="A24" s="21">
        <v>43037.387592592589</v>
      </c>
      <c r="B24" s="10" t="s">
        <v>0</v>
      </c>
      <c r="C24" s="10" t="s">
        <v>1</v>
      </c>
      <c r="D24" s="10">
        <v>556</v>
      </c>
      <c r="E24" s="10">
        <v>11.27</v>
      </c>
      <c r="F24" s="10">
        <v>66.14</v>
      </c>
      <c r="H24" s="10">
        <v>150</v>
      </c>
      <c r="I24" s="10">
        <f t="shared" si="1"/>
        <v>556</v>
      </c>
    </row>
    <row r="25" spans="1:10" x14ac:dyDescent="0.25">
      <c r="A25" s="21">
        <v>43037.387939814813</v>
      </c>
      <c r="B25" s="10" t="s">
        <v>0</v>
      </c>
      <c r="C25" s="10" t="s">
        <v>1</v>
      </c>
      <c r="D25" s="10">
        <v>561</v>
      </c>
      <c r="E25" s="10">
        <v>11.14</v>
      </c>
      <c r="F25" s="10">
        <v>67.069999999999993</v>
      </c>
      <c r="H25" s="10">
        <v>180</v>
      </c>
      <c r="I25" s="10">
        <f t="shared" si="1"/>
        <v>561</v>
      </c>
    </row>
    <row r="26" spans="1:10" x14ac:dyDescent="0.25">
      <c r="A26" s="21">
        <v>43037.388287037036</v>
      </c>
      <c r="B26" s="10" t="s">
        <v>0</v>
      </c>
      <c r="C26" s="10" t="s">
        <v>1</v>
      </c>
      <c r="D26" s="10">
        <v>566</v>
      </c>
      <c r="E26" s="10">
        <v>11</v>
      </c>
      <c r="F26" s="10">
        <v>67.930000000000007</v>
      </c>
      <c r="H26" s="10">
        <v>210</v>
      </c>
      <c r="I26" s="10">
        <f t="shared" si="1"/>
        <v>566</v>
      </c>
    </row>
    <row r="27" spans="1:10" x14ac:dyDescent="0.25">
      <c r="A27" s="21">
        <v>43037.38863425926</v>
      </c>
      <c r="B27" s="10" t="s">
        <v>0</v>
      </c>
      <c r="C27" s="10" t="s">
        <v>1</v>
      </c>
      <c r="D27" s="10">
        <v>575</v>
      </c>
      <c r="E27" s="10">
        <v>10.92</v>
      </c>
      <c r="F27" s="10">
        <v>68.739999999999995</v>
      </c>
      <c r="H27" s="10">
        <v>240</v>
      </c>
      <c r="I27" s="10">
        <f t="shared" si="1"/>
        <v>575</v>
      </c>
    </row>
    <row r="28" spans="1:10" x14ac:dyDescent="0.25">
      <c r="A28" s="21">
        <v>43037.388981481483</v>
      </c>
      <c r="B28" s="10" t="s">
        <v>0</v>
      </c>
      <c r="C28" s="10" t="s">
        <v>1</v>
      </c>
      <c r="D28" s="10">
        <v>579</v>
      </c>
      <c r="E28" s="10">
        <v>10.82</v>
      </c>
      <c r="F28" s="10">
        <v>69.510000000000005</v>
      </c>
      <c r="H28" s="10">
        <v>270</v>
      </c>
      <c r="I28" s="10">
        <f t="shared" si="1"/>
        <v>579</v>
      </c>
    </row>
    <row r="29" spans="1:10" x14ac:dyDescent="0.25">
      <c r="A29" s="21">
        <v>43037.389328703706</v>
      </c>
      <c r="B29" s="10" t="s">
        <v>0</v>
      </c>
      <c r="C29" s="10" t="s">
        <v>1</v>
      </c>
      <c r="D29" s="10">
        <v>591</v>
      </c>
      <c r="E29" s="10">
        <v>10.76</v>
      </c>
      <c r="F29" s="10">
        <v>70.28</v>
      </c>
      <c r="H29" s="10">
        <v>300</v>
      </c>
      <c r="I29" s="10">
        <f t="shared" si="1"/>
        <v>591</v>
      </c>
    </row>
    <row r="30" spans="1:10" ht="15.75" thickBot="1" x14ac:dyDescent="0.3">
      <c r="A30" s="22">
        <v>43037.389675925922</v>
      </c>
      <c r="B30" s="5" t="s">
        <v>0</v>
      </c>
      <c r="C30" s="5" t="s">
        <v>1</v>
      </c>
      <c r="D30" s="5">
        <v>579</v>
      </c>
      <c r="E30" s="5">
        <v>10.99</v>
      </c>
      <c r="F30" s="5">
        <v>70.88</v>
      </c>
      <c r="H30" s="5">
        <v>330</v>
      </c>
      <c r="I30" s="5">
        <f t="shared" si="1"/>
        <v>579</v>
      </c>
    </row>
    <row r="31" spans="1:10" ht="16.5" thickTop="1" thickBot="1" x14ac:dyDescent="0.3">
      <c r="A31" s="1"/>
    </row>
    <row r="32" spans="1:10" ht="16.5" thickTop="1" thickBot="1" x14ac:dyDescent="0.3">
      <c r="A32" s="37" t="s">
        <v>21</v>
      </c>
      <c r="B32" s="31"/>
      <c r="C32" s="31"/>
      <c r="D32" s="31"/>
      <c r="E32" s="31"/>
      <c r="F32" s="32"/>
      <c r="G32" s="34"/>
      <c r="H32" s="34"/>
      <c r="I32" s="34"/>
      <c r="J32" s="34"/>
    </row>
    <row r="33" spans="1:11" ht="16.5" thickTop="1" thickBot="1" x14ac:dyDescent="0.3">
      <c r="A33" s="33" t="s">
        <v>2</v>
      </c>
      <c r="B33" s="38" t="s">
        <v>3</v>
      </c>
      <c r="C33" s="28" t="s">
        <v>4</v>
      </c>
      <c r="D33" s="28" t="s">
        <v>5</v>
      </c>
      <c r="E33" s="28" t="s">
        <v>6</v>
      </c>
      <c r="F33" s="28" t="s">
        <v>7</v>
      </c>
      <c r="G33" s="34"/>
      <c r="H33" s="28" t="s">
        <v>8</v>
      </c>
      <c r="I33" s="28" t="s">
        <v>5</v>
      </c>
      <c r="J33" s="28" t="s">
        <v>9</v>
      </c>
    </row>
    <row r="34" spans="1:11" ht="16.5" thickTop="1" thickBot="1" x14ac:dyDescent="0.3">
      <c r="A34" s="21">
        <v>43037.392453703702</v>
      </c>
      <c r="B34" s="4" t="s">
        <v>0</v>
      </c>
      <c r="C34" s="4" t="s">
        <v>1</v>
      </c>
      <c r="D34" s="4">
        <v>537</v>
      </c>
      <c r="E34" s="4">
        <v>10.52</v>
      </c>
      <c r="F34" s="4">
        <v>63.08</v>
      </c>
      <c r="H34" s="4">
        <v>0</v>
      </c>
      <c r="I34" s="4">
        <f>D34</f>
        <v>537</v>
      </c>
      <c r="J34" s="36">
        <f>SLOPE(I34:I45,H34:H45)</f>
        <v>0.1541958041958042</v>
      </c>
    </row>
    <row r="35" spans="1:11" ht="15.75" thickTop="1" x14ac:dyDescent="0.25">
      <c r="A35" s="21">
        <v>43037.392800925925</v>
      </c>
      <c r="B35" s="10" t="s">
        <v>0</v>
      </c>
      <c r="C35" s="10" t="s">
        <v>1</v>
      </c>
      <c r="D35" s="10">
        <v>545</v>
      </c>
      <c r="E35" s="10">
        <v>10.27</v>
      </c>
      <c r="F35" s="10">
        <v>63.91</v>
      </c>
      <c r="H35" s="10">
        <v>30</v>
      </c>
      <c r="I35" s="10">
        <f>D35</f>
        <v>545</v>
      </c>
    </row>
    <row r="36" spans="1:11" x14ac:dyDescent="0.25">
      <c r="A36" s="21">
        <v>43037.393148148149</v>
      </c>
      <c r="B36" s="10" t="s">
        <v>0</v>
      </c>
      <c r="C36" s="10" t="s">
        <v>1</v>
      </c>
      <c r="D36" s="10">
        <v>543</v>
      </c>
      <c r="E36" s="10">
        <v>10.08</v>
      </c>
      <c r="F36" s="10">
        <v>64.86</v>
      </c>
      <c r="H36" s="10">
        <v>60</v>
      </c>
      <c r="I36" s="10">
        <f t="shared" ref="I36:I45" si="2">D36</f>
        <v>543</v>
      </c>
    </row>
    <row r="37" spans="1:11" x14ac:dyDescent="0.25">
      <c r="A37" s="21">
        <v>43037.393495370372</v>
      </c>
      <c r="B37" s="10" t="s">
        <v>0</v>
      </c>
      <c r="C37" s="10" t="s">
        <v>1</v>
      </c>
      <c r="D37" s="10">
        <v>548</v>
      </c>
      <c r="E37" s="10">
        <v>9.93</v>
      </c>
      <c r="F37" s="10">
        <v>65.8</v>
      </c>
      <c r="H37" s="10">
        <v>90</v>
      </c>
      <c r="I37" s="10">
        <f t="shared" si="2"/>
        <v>548</v>
      </c>
    </row>
    <row r="38" spans="1:11" x14ac:dyDescent="0.25">
      <c r="A38" s="21">
        <v>43037.393842592595</v>
      </c>
      <c r="B38" s="10" t="s">
        <v>0</v>
      </c>
      <c r="C38" s="10" t="s">
        <v>1</v>
      </c>
      <c r="D38" s="10">
        <v>560</v>
      </c>
      <c r="E38" s="10">
        <v>9.83</v>
      </c>
      <c r="F38" s="10">
        <v>66.709999999999994</v>
      </c>
      <c r="H38" s="10">
        <v>120</v>
      </c>
      <c r="I38" s="10">
        <f t="shared" si="2"/>
        <v>560</v>
      </c>
    </row>
    <row r="39" spans="1:11" x14ac:dyDescent="0.25">
      <c r="A39" s="21">
        <v>43037.394189814811</v>
      </c>
      <c r="B39" s="10" t="s">
        <v>0</v>
      </c>
      <c r="C39" s="10" t="s">
        <v>1</v>
      </c>
      <c r="D39" s="10">
        <v>561</v>
      </c>
      <c r="E39" s="10">
        <v>9.76</v>
      </c>
      <c r="F39" s="10">
        <v>67.55</v>
      </c>
      <c r="H39" s="10">
        <v>150</v>
      </c>
      <c r="I39" s="10">
        <f t="shared" si="2"/>
        <v>561</v>
      </c>
    </row>
    <row r="40" spans="1:11" x14ac:dyDescent="0.25">
      <c r="A40" s="21">
        <v>43037.394537037035</v>
      </c>
      <c r="B40" s="10" t="s">
        <v>0</v>
      </c>
      <c r="C40" s="10" t="s">
        <v>1</v>
      </c>
      <c r="D40" s="10">
        <v>564</v>
      </c>
      <c r="E40" s="10">
        <v>9.6999999999999993</v>
      </c>
      <c r="F40" s="10">
        <v>68.38</v>
      </c>
      <c r="H40" s="10">
        <v>180</v>
      </c>
      <c r="I40" s="10">
        <f t="shared" si="2"/>
        <v>564</v>
      </c>
    </row>
    <row r="41" spans="1:11" x14ac:dyDescent="0.25">
      <c r="A41" s="21">
        <v>43037.394884259258</v>
      </c>
      <c r="B41" s="10" t="s">
        <v>0</v>
      </c>
      <c r="C41" s="10" t="s">
        <v>1</v>
      </c>
      <c r="D41" s="10">
        <v>568</v>
      </c>
      <c r="E41" s="10">
        <v>9.65</v>
      </c>
      <c r="F41" s="10">
        <v>69.209999999999994</v>
      </c>
      <c r="H41" s="10">
        <v>210</v>
      </c>
      <c r="I41" s="10">
        <f t="shared" si="2"/>
        <v>568</v>
      </c>
    </row>
    <row r="42" spans="1:11" x14ac:dyDescent="0.25">
      <c r="A42" s="21">
        <v>43037.395231481481</v>
      </c>
      <c r="B42" s="10" t="s">
        <v>0</v>
      </c>
      <c r="C42" s="10" t="s">
        <v>1</v>
      </c>
      <c r="D42" s="10">
        <v>571</v>
      </c>
      <c r="E42" s="10">
        <v>9.6199999999999992</v>
      </c>
      <c r="F42" s="10">
        <v>69.989999999999995</v>
      </c>
      <c r="H42" s="10">
        <v>240</v>
      </c>
      <c r="I42" s="10">
        <f t="shared" si="2"/>
        <v>571</v>
      </c>
    </row>
    <row r="43" spans="1:11" x14ac:dyDescent="0.25">
      <c r="A43" s="21">
        <v>43037.395578703705</v>
      </c>
      <c r="B43" s="10" t="s">
        <v>0</v>
      </c>
      <c r="C43" s="10" t="s">
        <v>1</v>
      </c>
      <c r="D43" s="10">
        <v>576</v>
      </c>
      <c r="E43" s="10">
        <v>9.58</v>
      </c>
      <c r="F43" s="10">
        <v>70.760000000000005</v>
      </c>
      <c r="H43" s="10">
        <v>270</v>
      </c>
      <c r="I43" s="10">
        <f t="shared" si="2"/>
        <v>576</v>
      </c>
    </row>
    <row r="44" spans="1:11" x14ac:dyDescent="0.25">
      <c r="A44" s="21">
        <v>43037.395925925928</v>
      </c>
      <c r="B44" s="10" t="s">
        <v>0</v>
      </c>
      <c r="C44" s="10" t="s">
        <v>1</v>
      </c>
      <c r="D44" s="10">
        <v>598</v>
      </c>
      <c r="E44" s="10">
        <v>9.76</v>
      </c>
      <c r="F44" s="10">
        <v>71.5</v>
      </c>
      <c r="H44" s="10">
        <v>300</v>
      </c>
      <c r="I44" s="10">
        <f t="shared" si="2"/>
        <v>598</v>
      </c>
    </row>
    <row r="45" spans="1:11" ht="15.75" thickBot="1" x14ac:dyDescent="0.3">
      <c r="A45" s="22">
        <v>43037.396273148152</v>
      </c>
      <c r="B45" s="5" t="s">
        <v>0</v>
      </c>
      <c r="C45" s="5" t="s">
        <v>1</v>
      </c>
      <c r="D45" s="5">
        <v>580</v>
      </c>
      <c r="E45" s="5">
        <v>10.77</v>
      </c>
      <c r="F45" s="5">
        <v>70.97</v>
      </c>
      <c r="H45" s="5">
        <v>330</v>
      </c>
      <c r="I45" s="5">
        <f t="shared" si="2"/>
        <v>580</v>
      </c>
    </row>
    <row r="46" spans="1:11" ht="16.5" thickTop="1" thickBot="1" x14ac:dyDescent="0.3"/>
    <row r="47" spans="1:11" ht="16.5" thickTop="1" thickBot="1" x14ac:dyDescent="0.3">
      <c r="B47" s="27" t="s">
        <v>82</v>
      </c>
      <c r="C47" s="31"/>
      <c r="D47" s="32"/>
      <c r="H47" s="30" t="s">
        <v>16</v>
      </c>
      <c r="I47" s="29"/>
      <c r="J47" s="19">
        <f>AVERAGE(J34,J19,J4)</f>
        <v>0.1587024087024087</v>
      </c>
    </row>
    <row r="48" spans="1:11" ht="16.5" thickTop="1" thickBot="1" x14ac:dyDescent="0.3">
      <c r="B48" s="28" t="s">
        <v>81</v>
      </c>
      <c r="C48" s="28" t="s">
        <v>79</v>
      </c>
      <c r="D48" s="28" t="s">
        <v>80</v>
      </c>
      <c r="H48" s="30" t="s">
        <v>15</v>
      </c>
      <c r="I48" s="29"/>
      <c r="J48" s="9">
        <f>AVERAGE(E34:E45,E19:E30,E4:E15)</f>
        <v>12.477777777777778</v>
      </c>
      <c r="K48" s="9">
        <f>J48+273</f>
        <v>285.47777777777776</v>
      </c>
    </row>
    <row r="49" spans="1:11" ht="15.75" thickTop="1" x14ac:dyDescent="0.25">
      <c r="B49" s="10">
        <v>1</v>
      </c>
      <c r="C49" s="14">
        <v>0.38055555555555554</v>
      </c>
      <c r="D49" s="14">
        <v>0.3840277777777778</v>
      </c>
      <c r="H49" s="3"/>
      <c r="I49" s="3"/>
      <c r="J49" s="3"/>
      <c r="K49" s="3"/>
    </row>
    <row r="50" spans="1:11" x14ac:dyDescent="0.25">
      <c r="B50" s="10">
        <v>2</v>
      </c>
      <c r="C50" s="15">
        <v>0.38611111111111113</v>
      </c>
      <c r="D50" s="15">
        <v>0.3888888888888889</v>
      </c>
      <c r="H50" s="3"/>
      <c r="I50" s="3"/>
      <c r="J50" s="3"/>
      <c r="K50" s="3"/>
    </row>
    <row r="51" spans="1:11" ht="15.75" thickBot="1" x14ac:dyDescent="0.3">
      <c r="B51" s="5">
        <v>3</v>
      </c>
      <c r="C51" s="16">
        <v>0.3923611111111111</v>
      </c>
      <c r="D51" s="16">
        <v>0.39583333333333331</v>
      </c>
      <c r="H51" s="3"/>
      <c r="I51" s="3"/>
      <c r="J51" s="3"/>
      <c r="K51" s="3"/>
    </row>
    <row r="52" spans="1:11" ht="16.5" thickTop="1" thickBot="1" x14ac:dyDescent="0.3"/>
    <row r="53" spans="1:11" ht="16.5" thickTop="1" thickBot="1" x14ac:dyDescent="0.3">
      <c r="A53" s="27" t="s">
        <v>22</v>
      </c>
      <c r="B53" s="31"/>
      <c r="C53" s="31"/>
      <c r="D53" s="31"/>
      <c r="E53" s="31"/>
      <c r="F53" s="32"/>
    </row>
    <row r="54" spans="1:11" ht="16.5" thickTop="1" thickBot="1" x14ac:dyDescent="0.3">
      <c r="A54" s="28" t="s">
        <v>2</v>
      </c>
      <c r="B54" s="28" t="s">
        <v>3</v>
      </c>
      <c r="C54" s="28" t="s">
        <v>4</v>
      </c>
      <c r="D54" s="28" t="s">
        <v>5</v>
      </c>
      <c r="E54" s="28" t="s">
        <v>6</v>
      </c>
      <c r="F54" s="28" t="s">
        <v>7</v>
      </c>
    </row>
    <row r="55" spans="1:11" ht="15.75" thickTop="1" x14ac:dyDescent="0.25">
      <c r="A55" s="20">
        <v>43037.377870370372</v>
      </c>
      <c r="B55" s="4" t="s">
        <v>0</v>
      </c>
      <c r="C55" s="4" t="s">
        <v>1</v>
      </c>
      <c r="D55" s="4">
        <v>681</v>
      </c>
      <c r="E55" s="4">
        <v>22.96</v>
      </c>
      <c r="F55" s="4">
        <v>65.930000000000007</v>
      </c>
    </row>
    <row r="56" spans="1:11" x14ac:dyDescent="0.25">
      <c r="A56" s="21">
        <v>43037.378217592595</v>
      </c>
      <c r="B56" s="10" t="s">
        <v>0</v>
      </c>
      <c r="C56" s="10" t="s">
        <v>1</v>
      </c>
      <c r="D56" s="10">
        <v>635</v>
      </c>
      <c r="E56" s="10">
        <v>22.92</v>
      </c>
      <c r="F56" s="10">
        <v>63.39</v>
      </c>
    </row>
    <row r="57" spans="1:11" x14ac:dyDescent="0.25">
      <c r="A57" s="21">
        <v>43037.378564814811</v>
      </c>
      <c r="B57" s="10" t="s">
        <v>0</v>
      </c>
      <c r="C57" s="10" t="s">
        <v>1</v>
      </c>
      <c r="D57" s="10">
        <v>624</v>
      </c>
      <c r="E57" s="10">
        <v>22.22</v>
      </c>
      <c r="F57" s="10">
        <v>60.48</v>
      </c>
    </row>
    <row r="58" spans="1:11" x14ac:dyDescent="0.25">
      <c r="A58" s="21">
        <v>43037.378912037035</v>
      </c>
      <c r="B58" s="10" t="s">
        <v>0</v>
      </c>
      <c r="C58" s="10" t="s">
        <v>1</v>
      </c>
      <c r="D58" s="10">
        <v>585</v>
      </c>
      <c r="E58" s="10">
        <v>21.28</v>
      </c>
      <c r="F58" s="10">
        <v>58.15</v>
      </c>
    </row>
    <row r="59" spans="1:11" x14ac:dyDescent="0.25">
      <c r="A59" s="21">
        <v>43037.379259259258</v>
      </c>
      <c r="B59" s="10" t="s">
        <v>0</v>
      </c>
      <c r="C59" s="10" t="s">
        <v>1</v>
      </c>
      <c r="D59" s="10">
        <v>570</v>
      </c>
      <c r="E59" s="10">
        <v>20.92</v>
      </c>
      <c r="F59" s="10">
        <v>54.16</v>
      </c>
    </row>
    <row r="60" spans="1:11" x14ac:dyDescent="0.25">
      <c r="A60" s="21">
        <v>43037.379606481481</v>
      </c>
      <c r="B60" s="10" t="s">
        <v>0</v>
      </c>
      <c r="C60" s="10" t="s">
        <v>1</v>
      </c>
      <c r="D60" s="10">
        <v>550</v>
      </c>
      <c r="E60" s="10">
        <v>21</v>
      </c>
      <c r="F60" s="10">
        <v>52.25</v>
      </c>
    </row>
    <row r="61" spans="1:11" x14ac:dyDescent="0.25">
      <c r="A61" s="21">
        <v>43037.379953703705</v>
      </c>
      <c r="B61" s="10" t="s">
        <v>0</v>
      </c>
      <c r="C61" s="10" t="s">
        <v>1</v>
      </c>
      <c r="D61" s="10">
        <v>541</v>
      </c>
      <c r="E61" s="10">
        <v>20.04</v>
      </c>
      <c r="F61" s="10">
        <v>51.87</v>
      </c>
    </row>
    <row r="62" spans="1:11" x14ac:dyDescent="0.25">
      <c r="A62" s="21">
        <v>43037.380300925928</v>
      </c>
      <c r="B62" s="10" t="s">
        <v>0</v>
      </c>
      <c r="C62" s="10" t="s">
        <v>1</v>
      </c>
      <c r="D62" s="10">
        <v>539</v>
      </c>
      <c r="E62" s="10">
        <v>19.16</v>
      </c>
      <c r="F62" s="10">
        <v>53.57</v>
      </c>
    </row>
    <row r="63" spans="1:11" x14ac:dyDescent="0.25">
      <c r="A63" s="21">
        <v>43037.380648148152</v>
      </c>
      <c r="B63" s="10" t="s">
        <v>0</v>
      </c>
      <c r="C63" s="10" t="s">
        <v>1</v>
      </c>
      <c r="D63" s="10">
        <v>541</v>
      </c>
      <c r="E63" s="10">
        <v>18.48</v>
      </c>
      <c r="F63" s="10">
        <v>55.39</v>
      </c>
    </row>
    <row r="64" spans="1:11" x14ac:dyDescent="0.25">
      <c r="A64" s="21">
        <v>43037.380995370368</v>
      </c>
      <c r="B64" s="10" t="s">
        <v>0</v>
      </c>
      <c r="C64" s="10" t="s">
        <v>1</v>
      </c>
      <c r="D64" s="10">
        <v>543</v>
      </c>
      <c r="E64" s="10">
        <v>17.87</v>
      </c>
      <c r="F64" s="10">
        <v>57.02</v>
      </c>
    </row>
    <row r="65" spans="1:6" x14ac:dyDescent="0.25">
      <c r="A65" s="21">
        <v>43037.381342592591</v>
      </c>
      <c r="B65" s="10" t="s">
        <v>0</v>
      </c>
      <c r="C65" s="10" t="s">
        <v>1</v>
      </c>
      <c r="D65" s="10">
        <v>554</v>
      </c>
      <c r="E65" s="10">
        <v>17.32</v>
      </c>
      <c r="F65" s="10">
        <v>58.62</v>
      </c>
    </row>
    <row r="66" spans="1:6" x14ac:dyDescent="0.25">
      <c r="A66" s="21">
        <v>43037.381689814814</v>
      </c>
      <c r="B66" s="10" t="s">
        <v>0</v>
      </c>
      <c r="C66" s="10" t="s">
        <v>1</v>
      </c>
      <c r="D66" s="10">
        <v>560</v>
      </c>
      <c r="E66" s="10">
        <v>16.84</v>
      </c>
      <c r="F66" s="10">
        <v>60.08</v>
      </c>
    </row>
    <row r="67" spans="1:6" x14ac:dyDescent="0.25">
      <c r="A67" s="21">
        <v>43037.382037037038</v>
      </c>
      <c r="B67" s="10" t="s">
        <v>0</v>
      </c>
      <c r="C67" s="10" t="s">
        <v>1</v>
      </c>
      <c r="D67" s="10">
        <v>568</v>
      </c>
      <c r="E67" s="10">
        <v>16.39</v>
      </c>
      <c r="F67" s="10">
        <v>61.43</v>
      </c>
    </row>
    <row r="68" spans="1:6" x14ac:dyDescent="0.25">
      <c r="A68" s="21">
        <v>43037.382384259261</v>
      </c>
      <c r="B68" s="10" t="s">
        <v>0</v>
      </c>
      <c r="C68" s="10" t="s">
        <v>1</v>
      </c>
      <c r="D68" s="10">
        <v>573</v>
      </c>
      <c r="E68" s="10">
        <v>15.98</v>
      </c>
      <c r="F68" s="10">
        <v>62.68</v>
      </c>
    </row>
    <row r="69" spans="1:6" x14ac:dyDescent="0.25">
      <c r="A69" s="21">
        <v>43037.382731481484</v>
      </c>
      <c r="B69" s="10" t="s">
        <v>0</v>
      </c>
      <c r="C69" s="10" t="s">
        <v>1</v>
      </c>
      <c r="D69" s="10">
        <v>584</v>
      </c>
      <c r="E69" s="10">
        <v>15.61</v>
      </c>
      <c r="F69" s="10">
        <v>63.85</v>
      </c>
    </row>
    <row r="70" spans="1:6" x14ac:dyDescent="0.25">
      <c r="A70" s="21">
        <v>43037.3830787037</v>
      </c>
      <c r="B70" s="10" t="s">
        <v>0</v>
      </c>
      <c r="C70" s="10" t="s">
        <v>1</v>
      </c>
      <c r="D70" s="10">
        <v>593</v>
      </c>
      <c r="E70" s="10">
        <v>15.27</v>
      </c>
      <c r="F70" s="10">
        <v>64.92</v>
      </c>
    </row>
    <row r="71" spans="1:6" x14ac:dyDescent="0.25">
      <c r="A71" s="21">
        <v>43037.383425925924</v>
      </c>
      <c r="B71" s="10" t="s">
        <v>0</v>
      </c>
      <c r="C71" s="10" t="s">
        <v>1</v>
      </c>
      <c r="D71" s="10">
        <v>612</v>
      </c>
      <c r="E71" s="10">
        <v>14.96</v>
      </c>
      <c r="F71" s="10">
        <v>65.930000000000007</v>
      </c>
    </row>
    <row r="72" spans="1:6" x14ac:dyDescent="0.25">
      <c r="A72" s="21">
        <v>43037.383773148147</v>
      </c>
      <c r="B72" s="10" t="s">
        <v>0</v>
      </c>
      <c r="C72" s="10" t="s">
        <v>1</v>
      </c>
      <c r="D72" s="10">
        <v>602</v>
      </c>
      <c r="E72" s="10">
        <v>15.24</v>
      </c>
      <c r="F72" s="10">
        <v>66.2</v>
      </c>
    </row>
    <row r="73" spans="1:6" x14ac:dyDescent="0.25">
      <c r="A73" s="21">
        <v>43037.384120370371</v>
      </c>
      <c r="B73" s="10" t="s">
        <v>0</v>
      </c>
      <c r="C73" s="10" t="s">
        <v>1</v>
      </c>
      <c r="D73" s="10">
        <v>585</v>
      </c>
      <c r="E73" s="10">
        <v>14.73</v>
      </c>
      <c r="F73" s="10">
        <v>66.42</v>
      </c>
    </row>
    <row r="74" spans="1:6" x14ac:dyDescent="0.25">
      <c r="A74" s="21">
        <v>43037.384467592594</v>
      </c>
      <c r="B74" s="10" t="s">
        <v>0</v>
      </c>
      <c r="C74" s="10" t="s">
        <v>1</v>
      </c>
      <c r="D74" s="10">
        <v>562</v>
      </c>
      <c r="E74" s="10">
        <v>14.22</v>
      </c>
      <c r="F74" s="10">
        <v>65.989999999999995</v>
      </c>
    </row>
    <row r="75" spans="1:6" x14ac:dyDescent="0.25">
      <c r="A75" s="21">
        <v>43037.384814814817</v>
      </c>
      <c r="B75" s="10" t="s">
        <v>0</v>
      </c>
      <c r="C75" s="10" t="s">
        <v>1</v>
      </c>
      <c r="D75" s="10">
        <v>556</v>
      </c>
      <c r="E75" s="10">
        <v>13.74</v>
      </c>
      <c r="F75" s="10">
        <v>64.58</v>
      </c>
    </row>
    <row r="76" spans="1:6" x14ac:dyDescent="0.25">
      <c r="A76" s="21">
        <v>43037.385162037041</v>
      </c>
      <c r="B76" s="10" t="s">
        <v>0</v>
      </c>
      <c r="C76" s="10" t="s">
        <v>1</v>
      </c>
      <c r="D76" s="10">
        <v>549</v>
      </c>
      <c r="E76" s="10">
        <v>13.32</v>
      </c>
      <c r="F76" s="10">
        <v>63.82</v>
      </c>
    </row>
    <row r="77" spans="1:6" x14ac:dyDescent="0.25">
      <c r="A77" s="21">
        <v>43037.385509259257</v>
      </c>
      <c r="B77" s="10" t="s">
        <v>0</v>
      </c>
      <c r="C77" s="10" t="s">
        <v>1</v>
      </c>
      <c r="D77" s="10">
        <v>544</v>
      </c>
      <c r="E77" s="10">
        <v>12.89</v>
      </c>
      <c r="F77" s="10">
        <v>63.45</v>
      </c>
    </row>
    <row r="78" spans="1:6" x14ac:dyDescent="0.25">
      <c r="A78" s="21">
        <v>43037.38585648148</v>
      </c>
      <c r="B78" s="10" t="s">
        <v>0</v>
      </c>
      <c r="C78" s="10" t="s">
        <v>1</v>
      </c>
      <c r="D78" s="10">
        <v>533</v>
      </c>
      <c r="E78" s="10">
        <v>12.68</v>
      </c>
      <c r="F78" s="10">
        <v>62.16</v>
      </c>
    </row>
    <row r="79" spans="1:6" x14ac:dyDescent="0.25">
      <c r="A79" s="21">
        <v>43037.386203703703</v>
      </c>
      <c r="B79" s="10" t="s">
        <v>0</v>
      </c>
      <c r="C79" s="10" t="s">
        <v>1</v>
      </c>
      <c r="D79" s="10">
        <v>536</v>
      </c>
      <c r="E79" s="10">
        <v>12.25</v>
      </c>
      <c r="F79" s="10">
        <v>62.22</v>
      </c>
    </row>
    <row r="80" spans="1:6" x14ac:dyDescent="0.25">
      <c r="A80" s="21">
        <v>43037.386550925927</v>
      </c>
      <c r="B80" s="10" t="s">
        <v>0</v>
      </c>
      <c r="C80" s="10" t="s">
        <v>1</v>
      </c>
      <c r="D80" s="10">
        <v>540</v>
      </c>
      <c r="E80" s="10">
        <v>11.9</v>
      </c>
      <c r="F80" s="10">
        <v>63.05</v>
      </c>
    </row>
    <row r="81" spans="1:6" x14ac:dyDescent="0.25">
      <c r="A81" s="21">
        <v>43037.38689814815</v>
      </c>
      <c r="B81" s="10" t="s">
        <v>0</v>
      </c>
      <c r="C81" s="10" t="s">
        <v>1</v>
      </c>
      <c r="D81" s="10">
        <v>548</v>
      </c>
      <c r="E81" s="10">
        <v>11.65</v>
      </c>
      <c r="F81" s="10">
        <v>64.09</v>
      </c>
    </row>
    <row r="82" spans="1:6" x14ac:dyDescent="0.25">
      <c r="A82" s="21">
        <v>43037.387245370373</v>
      </c>
      <c r="B82" s="10" t="s">
        <v>0</v>
      </c>
      <c r="C82" s="10" t="s">
        <v>1</v>
      </c>
      <c r="D82" s="10">
        <v>547</v>
      </c>
      <c r="E82" s="10">
        <v>11.44</v>
      </c>
      <c r="F82" s="10">
        <v>65.16</v>
      </c>
    </row>
    <row r="83" spans="1:6" x14ac:dyDescent="0.25">
      <c r="A83" s="21">
        <v>43037.387592592589</v>
      </c>
      <c r="B83" s="10" t="s">
        <v>0</v>
      </c>
      <c r="C83" s="10" t="s">
        <v>1</v>
      </c>
      <c r="D83" s="10">
        <v>556</v>
      </c>
      <c r="E83" s="10">
        <v>11.27</v>
      </c>
      <c r="F83" s="10">
        <v>66.14</v>
      </c>
    </row>
    <row r="84" spans="1:6" x14ac:dyDescent="0.25">
      <c r="A84" s="21">
        <v>43037.387939814813</v>
      </c>
      <c r="B84" s="10" t="s">
        <v>0</v>
      </c>
      <c r="C84" s="10" t="s">
        <v>1</v>
      </c>
      <c r="D84" s="10">
        <v>561</v>
      </c>
      <c r="E84" s="10">
        <v>11.14</v>
      </c>
      <c r="F84" s="10">
        <v>67.069999999999993</v>
      </c>
    </row>
    <row r="85" spans="1:6" x14ac:dyDescent="0.25">
      <c r="A85" s="21">
        <v>43037.388287037036</v>
      </c>
      <c r="B85" s="10" t="s">
        <v>0</v>
      </c>
      <c r="C85" s="10" t="s">
        <v>1</v>
      </c>
      <c r="D85" s="10">
        <v>566</v>
      </c>
      <c r="E85" s="10">
        <v>11</v>
      </c>
      <c r="F85" s="10">
        <v>67.930000000000007</v>
      </c>
    </row>
    <row r="86" spans="1:6" x14ac:dyDescent="0.25">
      <c r="A86" s="21">
        <v>43037.38863425926</v>
      </c>
      <c r="B86" s="10" t="s">
        <v>0</v>
      </c>
      <c r="C86" s="10" t="s">
        <v>1</v>
      </c>
      <c r="D86" s="10">
        <v>575</v>
      </c>
      <c r="E86" s="10">
        <v>10.92</v>
      </c>
      <c r="F86" s="10">
        <v>68.739999999999995</v>
      </c>
    </row>
    <row r="87" spans="1:6" x14ac:dyDescent="0.25">
      <c r="A87" s="21">
        <v>43037.388981481483</v>
      </c>
      <c r="B87" s="10" t="s">
        <v>0</v>
      </c>
      <c r="C87" s="10" t="s">
        <v>1</v>
      </c>
      <c r="D87" s="10">
        <v>579</v>
      </c>
      <c r="E87" s="10">
        <v>10.82</v>
      </c>
      <c r="F87" s="10">
        <v>69.510000000000005</v>
      </c>
    </row>
    <row r="88" spans="1:6" x14ac:dyDescent="0.25">
      <c r="A88" s="21">
        <v>43037.389328703706</v>
      </c>
      <c r="B88" s="10" t="s">
        <v>0</v>
      </c>
      <c r="C88" s="10" t="s">
        <v>1</v>
      </c>
      <c r="D88" s="10">
        <v>591</v>
      </c>
      <c r="E88" s="10">
        <v>10.76</v>
      </c>
      <c r="F88" s="10">
        <v>70.28</v>
      </c>
    </row>
    <row r="89" spans="1:6" x14ac:dyDescent="0.25">
      <c r="A89" s="21">
        <v>43037.389675925922</v>
      </c>
      <c r="B89" s="10" t="s">
        <v>0</v>
      </c>
      <c r="C89" s="10" t="s">
        <v>1</v>
      </c>
      <c r="D89" s="10">
        <v>579</v>
      </c>
      <c r="E89" s="10">
        <v>10.99</v>
      </c>
      <c r="F89" s="10">
        <v>70.88</v>
      </c>
    </row>
    <row r="90" spans="1:6" x14ac:dyDescent="0.25">
      <c r="A90" s="21">
        <v>43037.390023148146</v>
      </c>
      <c r="B90" s="10" t="s">
        <v>0</v>
      </c>
      <c r="C90" s="10" t="s">
        <v>1</v>
      </c>
      <c r="D90" s="10">
        <v>562</v>
      </c>
      <c r="E90" s="10">
        <v>12.15</v>
      </c>
      <c r="F90" s="10">
        <v>69.36</v>
      </c>
    </row>
    <row r="91" spans="1:6" x14ac:dyDescent="0.25">
      <c r="A91" s="21">
        <v>43037.390370370369</v>
      </c>
      <c r="B91" s="10" t="s">
        <v>0</v>
      </c>
      <c r="C91" s="10" t="s">
        <v>1</v>
      </c>
      <c r="D91" s="10">
        <v>566</v>
      </c>
      <c r="E91" s="10">
        <v>12</v>
      </c>
      <c r="F91" s="10">
        <v>67.84</v>
      </c>
    </row>
    <row r="92" spans="1:6" x14ac:dyDescent="0.25">
      <c r="A92" s="21">
        <v>43037.390717592592</v>
      </c>
      <c r="B92" s="10" t="s">
        <v>0</v>
      </c>
      <c r="C92" s="10" t="s">
        <v>1</v>
      </c>
      <c r="D92" s="10">
        <v>555</v>
      </c>
      <c r="E92" s="10">
        <v>11.89</v>
      </c>
      <c r="F92" s="10">
        <v>66.739999999999995</v>
      </c>
    </row>
    <row r="93" spans="1:6" x14ac:dyDescent="0.25">
      <c r="A93" s="21">
        <v>43037.391064814816</v>
      </c>
      <c r="B93" s="10" t="s">
        <v>0</v>
      </c>
      <c r="C93" s="10" t="s">
        <v>1</v>
      </c>
      <c r="D93" s="10">
        <v>543</v>
      </c>
      <c r="E93" s="10">
        <v>11.66</v>
      </c>
      <c r="F93" s="10">
        <v>65.34</v>
      </c>
    </row>
    <row r="94" spans="1:6" x14ac:dyDescent="0.25">
      <c r="A94" s="21">
        <v>43037.391412037039</v>
      </c>
      <c r="B94" s="10" t="s">
        <v>0</v>
      </c>
      <c r="C94" s="10" t="s">
        <v>1</v>
      </c>
      <c r="D94" s="10">
        <v>543</v>
      </c>
      <c r="E94" s="10">
        <v>11.33</v>
      </c>
      <c r="F94" s="10">
        <v>64.459999999999994</v>
      </c>
    </row>
    <row r="95" spans="1:6" x14ac:dyDescent="0.25">
      <c r="A95" s="21">
        <v>43037.391759259262</v>
      </c>
      <c r="B95" s="10" t="s">
        <v>0</v>
      </c>
      <c r="C95" s="10" t="s">
        <v>1</v>
      </c>
      <c r="D95" s="10">
        <v>544</v>
      </c>
      <c r="E95" s="10">
        <v>11.12</v>
      </c>
      <c r="F95" s="10">
        <v>64</v>
      </c>
    </row>
    <row r="96" spans="1:6" x14ac:dyDescent="0.25">
      <c r="A96" s="21">
        <v>43037.392106481479</v>
      </c>
      <c r="B96" s="10" t="s">
        <v>0</v>
      </c>
      <c r="C96" s="10" t="s">
        <v>1</v>
      </c>
      <c r="D96" s="10">
        <v>533</v>
      </c>
      <c r="E96" s="10">
        <v>10.87</v>
      </c>
      <c r="F96" s="10">
        <v>62.81</v>
      </c>
    </row>
    <row r="97" spans="1:6" x14ac:dyDescent="0.25">
      <c r="A97" s="21">
        <v>43037.392453703702</v>
      </c>
      <c r="B97" s="10" t="s">
        <v>0</v>
      </c>
      <c r="C97" s="10" t="s">
        <v>1</v>
      </c>
      <c r="D97" s="10">
        <v>537</v>
      </c>
      <c r="E97" s="10">
        <v>10.52</v>
      </c>
      <c r="F97" s="10">
        <v>63.08</v>
      </c>
    </row>
    <row r="98" spans="1:6" x14ac:dyDescent="0.25">
      <c r="A98" s="21">
        <v>43037.392800925925</v>
      </c>
      <c r="B98" s="10" t="s">
        <v>0</v>
      </c>
      <c r="C98" s="10" t="s">
        <v>1</v>
      </c>
      <c r="D98" s="10">
        <v>545</v>
      </c>
      <c r="E98" s="10">
        <v>10.27</v>
      </c>
      <c r="F98" s="10">
        <v>63.91</v>
      </c>
    </row>
    <row r="99" spans="1:6" x14ac:dyDescent="0.25">
      <c r="A99" s="21">
        <v>43037.393148148149</v>
      </c>
      <c r="B99" s="10" t="s">
        <v>0</v>
      </c>
      <c r="C99" s="10" t="s">
        <v>1</v>
      </c>
      <c r="D99" s="10">
        <v>543</v>
      </c>
      <c r="E99" s="10">
        <v>10.08</v>
      </c>
      <c r="F99" s="10">
        <v>64.86</v>
      </c>
    </row>
    <row r="100" spans="1:6" x14ac:dyDescent="0.25">
      <c r="A100" s="21">
        <v>43037.393495370372</v>
      </c>
      <c r="B100" s="10" t="s">
        <v>0</v>
      </c>
      <c r="C100" s="10" t="s">
        <v>1</v>
      </c>
      <c r="D100" s="10">
        <v>548</v>
      </c>
      <c r="E100" s="10">
        <v>9.93</v>
      </c>
      <c r="F100" s="10">
        <v>65.8</v>
      </c>
    </row>
    <row r="101" spans="1:6" x14ac:dyDescent="0.25">
      <c r="A101" s="21">
        <v>43037.393842592595</v>
      </c>
      <c r="B101" s="10" t="s">
        <v>0</v>
      </c>
      <c r="C101" s="10" t="s">
        <v>1</v>
      </c>
      <c r="D101" s="10">
        <v>560</v>
      </c>
      <c r="E101" s="10">
        <v>9.83</v>
      </c>
      <c r="F101" s="10">
        <v>66.709999999999994</v>
      </c>
    </row>
    <row r="102" spans="1:6" x14ac:dyDescent="0.25">
      <c r="A102" s="21">
        <v>43037.394189814811</v>
      </c>
      <c r="B102" s="10" t="s">
        <v>0</v>
      </c>
      <c r="C102" s="10" t="s">
        <v>1</v>
      </c>
      <c r="D102" s="10">
        <v>561</v>
      </c>
      <c r="E102" s="10">
        <v>9.76</v>
      </c>
      <c r="F102" s="10">
        <v>67.55</v>
      </c>
    </row>
    <row r="103" spans="1:6" x14ac:dyDescent="0.25">
      <c r="A103" s="21">
        <v>43037.394537037035</v>
      </c>
      <c r="B103" s="10" t="s">
        <v>0</v>
      </c>
      <c r="C103" s="10" t="s">
        <v>1</v>
      </c>
      <c r="D103" s="10">
        <v>564</v>
      </c>
      <c r="E103" s="10">
        <v>9.6999999999999993</v>
      </c>
      <c r="F103" s="10">
        <v>68.38</v>
      </c>
    </row>
    <row r="104" spans="1:6" x14ac:dyDescent="0.25">
      <c r="A104" s="21">
        <v>43037.394884259258</v>
      </c>
      <c r="B104" s="10" t="s">
        <v>0</v>
      </c>
      <c r="C104" s="10" t="s">
        <v>1</v>
      </c>
      <c r="D104" s="10">
        <v>568</v>
      </c>
      <c r="E104" s="10">
        <v>9.65</v>
      </c>
      <c r="F104" s="10">
        <v>69.209999999999994</v>
      </c>
    </row>
    <row r="105" spans="1:6" x14ac:dyDescent="0.25">
      <c r="A105" s="21">
        <v>43037.395231481481</v>
      </c>
      <c r="B105" s="10" t="s">
        <v>0</v>
      </c>
      <c r="C105" s="10" t="s">
        <v>1</v>
      </c>
      <c r="D105" s="10">
        <v>571</v>
      </c>
      <c r="E105" s="10">
        <v>9.6199999999999992</v>
      </c>
      <c r="F105" s="10">
        <v>69.989999999999995</v>
      </c>
    </row>
    <row r="106" spans="1:6" x14ac:dyDescent="0.25">
      <c r="A106" s="21">
        <v>43037.395578703705</v>
      </c>
      <c r="B106" s="10" t="s">
        <v>0</v>
      </c>
      <c r="C106" s="10" t="s">
        <v>1</v>
      </c>
      <c r="D106" s="10">
        <v>576</v>
      </c>
      <c r="E106" s="10">
        <v>9.58</v>
      </c>
      <c r="F106" s="10">
        <v>70.760000000000005</v>
      </c>
    </row>
    <row r="107" spans="1:6" x14ac:dyDescent="0.25">
      <c r="A107" s="21">
        <v>43037.395925925928</v>
      </c>
      <c r="B107" s="10" t="s">
        <v>0</v>
      </c>
      <c r="C107" s="10" t="s">
        <v>1</v>
      </c>
      <c r="D107" s="10">
        <v>598</v>
      </c>
      <c r="E107" s="10">
        <v>9.76</v>
      </c>
      <c r="F107" s="10">
        <v>71.5</v>
      </c>
    </row>
    <row r="108" spans="1:6" x14ac:dyDescent="0.25">
      <c r="A108" s="21">
        <v>43037.396273148152</v>
      </c>
      <c r="B108" s="10" t="s">
        <v>0</v>
      </c>
      <c r="C108" s="10" t="s">
        <v>1</v>
      </c>
      <c r="D108" s="10">
        <v>580</v>
      </c>
      <c r="E108" s="10">
        <v>10.77</v>
      </c>
      <c r="F108" s="10">
        <v>70.97</v>
      </c>
    </row>
    <row r="109" spans="1:6" x14ac:dyDescent="0.25">
      <c r="A109" s="21">
        <v>43037.396620370368</v>
      </c>
      <c r="B109" s="10" t="s">
        <v>0</v>
      </c>
      <c r="C109" s="10" t="s">
        <v>1</v>
      </c>
      <c r="D109" s="10">
        <v>571</v>
      </c>
      <c r="E109" s="10">
        <v>10.48</v>
      </c>
      <c r="F109" s="10">
        <v>71.36</v>
      </c>
    </row>
    <row r="110" spans="1:6" x14ac:dyDescent="0.25">
      <c r="A110" s="21">
        <v>43037.396967592591</v>
      </c>
      <c r="B110" s="18" t="s">
        <v>0</v>
      </c>
      <c r="C110" s="10" t="s">
        <v>1</v>
      </c>
      <c r="D110" s="10">
        <v>573</v>
      </c>
      <c r="E110" s="10">
        <v>10.28</v>
      </c>
      <c r="F110" s="10">
        <v>71.92</v>
      </c>
    </row>
    <row r="111" spans="1:6" x14ac:dyDescent="0.25">
      <c r="A111" s="21">
        <v>43037.397314814814</v>
      </c>
      <c r="B111" s="18" t="s">
        <v>0</v>
      </c>
      <c r="C111" s="10" t="s">
        <v>1</v>
      </c>
      <c r="D111" s="10">
        <v>576</v>
      </c>
      <c r="E111" s="10">
        <v>10.18</v>
      </c>
      <c r="F111" s="10">
        <v>72.31</v>
      </c>
    </row>
    <row r="112" spans="1:6" x14ac:dyDescent="0.25">
      <c r="A112" s="21">
        <v>43037.397662037038</v>
      </c>
      <c r="B112" s="18" t="s">
        <v>0</v>
      </c>
      <c r="C112" s="10" t="s">
        <v>1</v>
      </c>
      <c r="D112" s="10">
        <v>580</v>
      </c>
      <c r="E112" s="10">
        <v>10.039999999999999</v>
      </c>
      <c r="F112" s="10">
        <v>72.7</v>
      </c>
    </row>
    <row r="113" spans="1:6" x14ac:dyDescent="0.25">
      <c r="A113" s="21">
        <v>43037.398009259261</v>
      </c>
      <c r="B113" s="18" t="s">
        <v>0</v>
      </c>
      <c r="C113" s="10" t="s">
        <v>1</v>
      </c>
      <c r="D113" s="10">
        <v>577</v>
      </c>
      <c r="E113" s="10">
        <v>9.92</v>
      </c>
      <c r="F113" s="10">
        <v>72.989999999999995</v>
      </c>
    </row>
    <row r="114" spans="1:6" x14ac:dyDescent="0.25">
      <c r="A114" s="21">
        <v>43037.398356481484</v>
      </c>
      <c r="B114" s="18" t="s">
        <v>0</v>
      </c>
      <c r="C114" s="10" t="s">
        <v>1</v>
      </c>
      <c r="D114" s="10">
        <v>574</v>
      </c>
      <c r="E114" s="10">
        <v>9.86</v>
      </c>
      <c r="F114" s="10">
        <v>73.260000000000005</v>
      </c>
    </row>
    <row r="115" spans="1:6" x14ac:dyDescent="0.25">
      <c r="A115" s="21">
        <v>43037.3987037037</v>
      </c>
      <c r="B115" s="18" t="s">
        <v>0</v>
      </c>
      <c r="C115" s="10" t="s">
        <v>1</v>
      </c>
      <c r="D115" s="10">
        <v>568</v>
      </c>
      <c r="E115" s="10">
        <v>9.81</v>
      </c>
      <c r="F115" s="10">
        <v>73.47</v>
      </c>
    </row>
    <row r="116" spans="1:6" x14ac:dyDescent="0.25">
      <c r="A116" s="21">
        <v>43037.399050925924</v>
      </c>
      <c r="B116" s="18" t="s">
        <v>0</v>
      </c>
      <c r="C116" s="10" t="s">
        <v>1</v>
      </c>
      <c r="D116" s="10">
        <v>565</v>
      </c>
      <c r="E116" s="10">
        <v>9.74</v>
      </c>
      <c r="F116" s="10">
        <v>73.650000000000006</v>
      </c>
    </row>
    <row r="117" spans="1:6" x14ac:dyDescent="0.25">
      <c r="A117" s="21">
        <v>43037.399398148147</v>
      </c>
      <c r="B117" s="18" t="s">
        <v>0</v>
      </c>
      <c r="C117" s="10" t="s">
        <v>1</v>
      </c>
      <c r="D117" s="10">
        <v>566</v>
      </c>
      <c r="E117" s="10">
        <v>9.68</v>
      </c>
      <c r="F117" s="10">
        <v>73.8</v>
      </c>
    </row>
    <row r="118" spans="1:6" x14ac:dyDescent="0.25">
      <c r="A118" s="21">
        <v>43037.399745370371</v>
      </c>
      <c r="B118" s="18" t="s">
        <v>0</v>
      </c>
      <c r="C118" s="10" t="s">
        <v>1</v>
      </c>
      <c r="D118" s="10">
        <v>553</v>
      </c>
      <c r="E118" s="10">
        <v>9.64</v>
      </c>
      <c r="F118" s="10">
        <v>73.89</v>
      </c>
    </row>
    <row r="119" spans="1:6" x14ac:dyDescent="0.25">
      <c r="A119" s="21">
        <v>43037.400092592594</v>
      </c>
      <c r="B119" s="18" t="s">
        <v>0</v>
      </c>
      <c r="C119" s="10" t="s">
        <v>1</v>
      </c>
      <c r="D119" s="10">
        <v>554</v>
      </c>
      <c r="E119" s="10">
        <v>9.58</v>
      </c>
      <c r="F119" s="10">
        <v>73.98</v>
      </c>
    </row>
    <row r="120" spans="1:6" ht="15.75" thickBot="1" x14ac:dyDescent="0.3">
      <c r="A120" s="22">
        <v>43037.400439814817</v>
      </c>
      <c r="B120" s="8" t="s">
        <v>0</v>
      </c>
      <c r="C120" s="5" t="s">
        <v>1</v>
      </c>
      <c r="D120" s="5">
        <v>555</v>
      </c>
      <c r="E120" s="5">
        <v>9.5399999999999991</v>
      </c>
      <c r="F120" s="5">
        <v>74.040000000000006</v>
      </c>
    </row>
    <row r="121" spans="1:6" ht="15.75" thickTop="1" x14ac:dyDescent="0.25">
      <c r="A121" s="1"/>
    </row>
    <row r="122" spans="1:6" x14ac:dyDescent="0.25">
      <c r="A122" s="1"/>
    </row>
    <row r="123" spans="1:6" x14ac:dyDescent="0.25">
      <c r="A123" s="1"/>
    </row>
    <row r="124" spans="1:6" x14ac:dyDescent="0.25">
      <c r="A124" s="1"/>
    </row>
    <row r="125" spans="1:6" x14ac:dyDescent="0.25">
      <c r="A125" s="1"/>
    </row>
    <row r="126" spans="1:6" x14ac:dyDescent="0.25">
      <c r="A126" s="1"/>
    </row>
    <row r="127" spans="1:6" x14ac:dyDescent="0.25">
      <c r="A127" s="1"/>
    </row>
    <row r="128" spans="1:6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67"/>
  <sheetViews>
    <sheetView topLeftCell="A46" workbookViewId="0">
      <selection activeCell="C49" sqref="C49:D51"/>
    </sheetView>
  </sheetViews>
  <sheetFormatPr defaultRowHeight="15" x14ac:dyDescent="0.25"/>
  <cols>
    <col min="1" max="1" width="17.7109375" customWidth="1"/>
  </cols>
  <sheetData>
    <row r="1" spans="1:10" ht="27" thickBot="1" x14ac:dyDescent="0.45">
      <c r="A1" s="40" t="s">
        <v>87</v>
      </c>
    </row>
    <row r="2" spans="1:10" ht="16.5" thickTop="1" thickBot="1" x14ac:dyDescent="0.3">
      <c r="A2" s="27" t="s">
        <v>19</v>
      </c>
      <c r="B2" s="31"/>
      <c r="C2" s="31"/>
      <c r="D2" s="31"/>
      <c r="E2" s="31"/>
      <c r="F2" s="32"/>
      <c r="G2" s="34"/>
      <c r="H2" s="34"/>
      <c r="I2" s="34"/>
      <c r="J2" s="34"/>
    </row>
    <row r="3" spans="1:10" ht="16.5" thickTop="1" thickBot="1" x14ac:dyDescent="0.3">
      <c r="A3" s="28" t="s">
        <v>2</v>
      </c>
      <c r="B3" s="28" t="s">
        <v>3</v>
      </c>
      <c r="C3" s="28" t="s">
        <v>4</v>
      </c>
      <c r="D3" s="28" t="s">
        <v>5</v>
      </c>
      <c r="E3" s="28" t="s">
        <v>6</v>
      </c>
      <c r="F3" s="28" t="s">
        <v>7</v>
      </c>
      <c r="G3" s="34"/>
      <c r="H3" s="28" t="s">
        <v>8</v>
      </c>
      <c r="I3" s="28" t="s">
        <v>5</v>
      </c>
      <c r="J3" s="28" t="s">
        <v>9</v>
      </c>
    </row>
    <row r="4" spans="1:10" ht="16.5" thickTop="1" thickBot="1" x14ac:dyDescent="0.3">
      <c r="A4" s="20">
        <v>43037.551550925928</v>
      </c>
      <c r="B4" s="4" t="s">
        <v>0</v>
      </c>
      <c r="C4" s="4" t="s">
        <v>1</v>
      </c>
      <c r="D4" s="4">
        <v>475</v>
      </c>
      <c r="E4" s="4">
        <v>17.86</v>
      </c>
      <c r="F4" s="4">
        <v>83.38</v>
      </c>
      <c r="H4" s="4">
        <v>0</v>
      </c>
      <c r="I4" s="4">
        <f>D4</f>
        <v>475</v>
      </c>
      <c r="J4" s="36">
        <f>SLOPE(I4:I15,H4:H15)</f>
        <v>-3.0885780885780884E-2</v>
      </c>
    </row>
    <row r="5" spans="1:10" ht="15.75" thickTop="1" x14ac:dyDescent="0.25">
      <c r="A5" s="21">
        <v>43037.551898148151</v>
      </c>
      <c r="B5" s="10" t="s">
        <v>0</v>
      </c>
      <c r="C5" s="10" t="s">
        <v>1</v>
      </c>
      <c r="D5" s="10">
        <v>474</v>
      </c>
      <c r="E5" s="10">
        <v>17.46</v>
      </c>
      <c r="F5" s="10">
        <v>79.56</v>
      </c>
      <c r="H5" s="10">
        <v>30</v>
      </c>
      <c r="I5" s="10">
        <f>D5</f>
        <v>474</v>
      </c>
    </row>
    <row r="6" spans="1:10" x14ac:dyDescent="0.25">
      <c r="A6" s="21">
        <v>43037.552245370367</v>
      </c>
      <c r="B6" s="10" t="s">
        <v>0</v>
      </c>
      <c r="C6" s="10" t="s">
        <v>1</v>
      </c>
      <c r="D6" s="10">
        <v>468</v>
      </c>
      <c r="E6" s="10">
        <v>17.13</v>
      </c>
      <c r="F6" s="10">
        <v>78.98</v>
      </c>
      <c r="H6" s="10">
        <v>60</v>
      </c>
      <c r="I6" s="10">
        <f t="shared" ref="I6:I15" si="0">D6</f>
        <v>468</v>
      </c>
    </row>
    <row r="7" spans="1:10" x14ac:dyDescent="0.25">
      <c r="A7" s="21">
        <v>43037.55259259259</v>
      </c>
      <c r="B7" s="10" t="s">
        <v>0</v>
      </c>
      <c r="C7" s="10" t="s">
        <v>1</v>
      </c>
      <c r="D7" s="10">
        <v>463</v>
      </c>
      <c r="E7" s="10">
        <v>16.809999999999999</v>
      </c>
      <c r="F7" s="10">
        <v>79.209999999999994</v>
      </c>
      <c r="H7" s="10">
        <v>90</v>
      </c>
      <c r="I7" s="10">
        <f t="shared" si="0"/>
        <v>463</v>
      </c>
    </row>
    <row r="8" spans="1:10" x14ac:dyDescent="0.25">
      <c r="A8" s="21">
        <v>43037.552939814814</v>
      </c>
      <c r="B8" s="10" t="s">
        <v>0</v>
      </c>
      <c r="C8" s="10" t="s">
        <v>1</v>
      </c>
      <c r="D8" s="10">
        <v>463</v>
      </c>
      <c r="E8" s="10">
        <v>16.5</v>
      </c>
      <c r="F8" s="10">
        <v>79.61</v>
      </c>
      <c r="H8" s="10">
        <v>120</v>
      </c>
      <c r="I8" s="10">
        <f t="shared" si="0"/>
        <v>463</v>
      </c>
    </row>
    <row r="9" spans="1:10" x14ac:dyDescent="0.25">
      <c r="A9" s="21">
        <v>43037.553287037037</v>
      </c>
      <c r="B9" s="10" t="s">
        <v>0</v>
      </c>
      <c r="C9" s="10" t="s">
        <v>1</v>
      </c>
      <c r="D9" s="10">
        <v>464</v>
      </c>
      <c r="E9" s="10">
        <v>16.239999999999998</v>
      </c>
      <c r="F9" s="10">
        <v>80.08</v>
      </c>
      <c r="H9" s="10">
        <v>150</v>
      </c>
      <c r="I9" s="10">
        <f t="shared" si="0"/>
        <v>464</v>
      </c>
    </row>
    <row r="10" spans="1:10" x14ac:dyDescent="0.25">
      <c r="A10" s="21">
        <v>43037.55363425926</v>
      </c>
      <c r="B10" s="10" t="s">
        <v>0</v>
      </c>
      <c r="C10" s="10" t="s">
        <v>1</v>
      </c>
      <c r="D10" s="10">
        <v>461</v>
      </c>
      <c r="E10" s="10">
        <v>15.97</v>
      </c>
      <c r="F10" s="10">
        <v>80.599999999999994</v>
      </c>
      <c r="H10" s="10">
        <v>180</v>
      </c>
      <c r="I10" s="10">
        <f t="shared" si="0"/>
        <v>461</v>
      </c>
    </row>
    <row r="11" spans="1:10" x14ac:dyDescent="0.25">
      <c r="A11" s="21">
        <v>43037.553981481484</v>
      </c>
      <c r="B11" s="10" t="s">
        <v>0</v>
      </c>
      <c r="C11" s="10" t="s">
        <v>1</v>
      </c>
      <c r="D11" s="10">
        <v>463</v>
      </c>
      <c r="E11" s="10">
        <v>15.74</v>
      </c>
      <c r="F11" s="10">
        <v>81.09</v>
      </c>
      <c r="H11" s="10">
        <v>210</v>
      </c>
      <c r="I11" s="10">
        <f t="shared" si="0"/>
        <v>463</v>
      </c>
    </row>
    <row r="12" spans="1:10" x14ac:dyDescent="0.25">
      <c r="A12" s="21">
        <v>43037.554328703707</v>
      </c>
      <c r="B12" s="10" t="s">
        <v>0</v>
      </c>
      <c r="C12" s="10" t="s">
        <v>1</v>
      </c>
      <c r="D12" s="10">
        <v>463</v>
      </c>
      <c r="E12" s="10">
        <v>15.52</v>
      </c>
      <c r="F12" s="10">
        <v>81.459999999999994</v>
      </c>
      <c r="H12" s="10">
        <v>240</v>
      </c>
      <c r="I12" s="10">
        <f t="shared" si="0"/>
        <v>463</v>
      </c>
    </row>
    <row r="13" spans="1:10" x14ac:dyDescent="0.25">
      <c r="A13" s="21">
        <v>43037.554675925923</v>
      </c>
      <c r="B13" s="10" t="s">
        <v>0</v>
      </c>
      <c r="C13" s="10" t="s">
        <v>1</v>
      </c>
      <c r="D13" s="10">
        <v>462</v>
      </c>
      <c r="E13" s="10">
        <v>15.29</v>
      </c>
      <c r="F13" s="10">
        <v>81.77</v>
      </c>
      <c r="H13" s="10">
        <v>270</v>
      </c>
      <c r="I13" s="10">
        <f t="shared" si="0"/>
        <v>462</v>
      </c>
    </row>
    <row r="14" spans="1:10" x14ac:dyDescent="0.25">
      <c r="A14" s="21">
        <v>43037.555023148147</v>
      </c>
      <c r="B14" s="10" t="s">
        <v>0</v>
      </c>
      <c r="C14" s="10" t="s">
        <v>1</v>
      </c>
      <c r="D14" s="10">
        <v>463</v>
      </c>
      <c r="E14" s="10">
        <v>15.08</v>
      </c>
      <c r="F14" s="10">
        <v>81.97</v>
      </c>
      <c r="H14" s="10">
        <v>300</v>
      </c>
      <c r="I14" s="10">
        <f t="shared" si="0"/>
        <v>463</v>
      </c>
    </row>
    <row r="15" spans="1:10" ht="15.75" thickBot="1" x14ac:dyDescent="0.3">
      <c r="A15" s="22">
        <v>43037.55537037037</v>
      </c>
      <c r="B15" s="5" t="s">
        <v>0</v>
      </c>
      <c r="C15" s="5" t="s">
        <v>1</v>
      </c>
      <c r="D15" s="5">
        <v>464</v>
      </c>
      <c r="E15" s="5">
        <v>14.87</v>
      </c>
      <c r="F15" s="5">
        <v>82.19</v>
      </c>
      <c r="H15" s="5">
        <v>330</v>
      </c>
      <c r="I15" s="5">
        <f t="shared" si="0"/>
        <v>464</v>
      </c>
    </row>
    <row r="16" spans="1:10" ht="16.5" thickTop="1" thickBot="1" x14ac:dyDescent="0.3">
      <c r="A16" s="1"/>
    </row>
    <row r="17" spans="1:10" ht="16.5" thickTop="1" thickBot="1" x14ac:dyDescent="0.3">
      <c r="A17" s="27" t="s">
        <v>20</v>
      </c>
      <c r="B17" s="31"/>
      <c r="C17" s="31"/>
      <c r="D17" s="31"/>
      <c r="E17" s="31"/>
      <c r="F17" s="32"/>
      <c r="G17" s="34"/>
      <c r="H17" s="34"/>
      <c r="I17" s="34"/>
      <c r="J17" s="34"/>
    </row>
    <row r="18" spans="1:10" ht="16.5" thickTop="1" thickBot="1" x14ac:dyDescent="0.3">
      <c r="A18" s="28" t="s">
        <v>2</v>
      </c>
      <c r="B18" s="28" t="s">
        <v>3</v>
      </c>
      <c r="C18" s="28" t="s">
        <v>4</v>
      </c>
      <c r="D18" s="28" t="s">
        <v>5</v>
      </c>
      <c r="E18" s="28" t="s">
        <v>6</v>
      </c>
      <c r="F18" s="28" t="s">
        <v>7</v>
      </c>
      <c r="G18" s="34"/>
      <c r="H18" s="28" t="s">
        <v>8</v>
      </c>
      <c r="I18" s="28" t="s">
        <v>5</v>
      </c>
      <c r="J18" s="28" t="s">
        <v>9</v>
      </c>
    </row>
    <row r="19" spans="1:10" ht="16.5" thickTop="1" thickBot="1" x14ac:dyDescent="0.3">
      <c r="A19" s="20">
        <v>43037.557106481479</v>
      </c>
      <c r="B19" s="4" t="s">
        <v>0</v>
      </c>
      <c r="C19" s="4" t="s">
        <v>1</v>
      </c>
      <c r="D19" s="4">
        <v>464</v>
      </c>
      <c r="E19" s="4">
        <v>14.04</v>
      </c>
      <c r="F19" s="4">
        <v>83.18</v>
      </c>
      <c r="H19" s="4">
        <v>0</v>
      </c>
      <c r="I19" s="4">
        <f>D19</f>
        <v>464</v>
      </c>
      <c r="J19" s="36">
        <f>SLOPE(I19:I30,H19:H30)</f>
        <v>2.0979020979020979E-3</v>
      </c>
    </row>
    <row r="20" spans="1:10" ht="15.75" thickTop="1" x14ac:dyDescent="0.25">
      <c r="A20" s="21">
        <v>43037.557453703703</v>
      </c>
      <c r="B20" s="10" t="s">
        <v>0</v>
      </c>
      <c r="C20" s="10" t="s">
        <v>1</v>
      </c>
      <c r="D20" s="10">
        <v>464</v>
      </c>
      <c r="E20" s="10">
        <v>13.9</v>
      </c>
      <c r="F20" s="10">
        <v>83.38</v>
      </c>
      <c r="H20" s="10">
        <v>30</v>
      </c>
      <c r="I20" s="10">
        <f>D20</f>
        <v>464</v>
      </c>
    </row>
    <row r="21" spans="1:10" x14ac:dyDescent="0.25">
      <c r="A21" s="21">
        <v>43037.557800925926</v>
      </c>
      <c r="B21" s="10" t="s">
        <v>0</v>
      </c>
      <c r="C21" s="10" t="s">
        <v>1</v>
      </c>
      <c r="D21" s="10">
        <v>462</v>
      </c>
      <c r="E21" s="10">
        <v>13.74</v>
      </c>
      <c r="F21" s="10">
        <v>83.54</v>
      </c>
      <c r="H21" s="10">
        <v>60</v>
      </c>
      <c r="I21" s="10">
        <f t="shared" ref="I21:I30" si="1">D21</f>
        <v>462</v>
      </c>
    </row>
    <row r="22" spans="1:10" x14ac:dyDescent="0.25">
      <c r="A22" s="21">
        <v>43037.558148148149</v>
      </c>
      <c r="B22" s="10" t="s">
        <v>0</v>
      </c>
      <c r="C22" s="10" t="s">
        <v>1</v>
      </c>
      <c r="D22" s="10">
        <v>460</v>
      </c>
      <c r="E22" s="10">
        <v>13.71</v>
      </c>
      <c r="F22" s="10">
        <v>83.71</v>
      </c>
      <c r="H22" s="10">
        <v>90</v>
      </c>
      <c r="I22" s="10">
        <f t="shared" si="1"/>
        <v>460</v>
      </c>
    </row>
    <row r="23" spans="1:10" x14ac:dyDescent="0.25">
      <c r="A23" s="21">
        <v>43037.558495370373</v>
      </c>
      <c r="B23" s="10" t="s">
        <v>0</v>
      </c>
      <c r="C23" s="10" t="s">
        <v>1</v>
      </c>
      <c r="D23" s="10">
        <v>461</v>
      </c>
      <c r="E23" s="10">
        <v>13.62</v>
      </c>
      <c r="F23" s="10">
        <v>83.66</v>
      </c>
      <c r="H23" s="10">
        <v>120</v>
      </c>
      <c r="I23" s="10">
        <f t="shared" si="1"/>
        <v>461</v>
      </c>
    </row>
    <row r="24" spans="1:10" x14ac:dyDescent="0.25">
      <c r="A24" s="21">
        <v>43037.558842592596</v>
      </c>
      <c r="B24" s="10" t="s">
        <v>0</v>
      </c>
      <c r="C24" s="10" t="s">
        <v>1</v>
      </c>
      <c r="D24" s="10">
        <v>460</v>
      </c>
      <c r="E24" s="10">
        <v>13.44</v>
      </c>
      <c r="F24" s="10">
        <v>83.66</v>
      </c>
      <c r="H24" s="10">
        <v>150</v>
      </c>
      <c r="I24" s="10">
        <f t="shared" si="1"/>
        <v>460</v>
      </c>
    </row>
    <row r="25" spans="1:10" x14ac:dyDescent="0.25">
      <c r="A25" s="21">
        <v>43037.559189814812</v>
      </c>
      <c r="B25" s="10" t="s">
        <v>0</v>
      </c>
      <c r="C25" s="10" t="s">
        <v>1</v>
      </c>
      <c r="D25" s="10">
        <v>462</v>
      </c>
      <c r="E25" s="10">
        <v>13.29</v>
      </c>
      <c r="F25" s="10">
        <v>83.69</v>
      </c>
      <c r="H25" s="10">
        <v>180</v>
      </c>
      <c r="I25" s="10">
        <f t="shared" si="1"/>
        <v>462</v>
      </c>
    </row>
    <row r="26" spans="1:10" x14ac:dyDescent="0.25">
      <c r="A26" s="21">
        <v>43037.559537037036</v>
      </c>
      <c r="B26" s="10" t="s">
        <v>0</v>
      </c>
      <c r="C26" s="10" t="s">
        <v>1</v>
      </c>
      <c r="D26" s="10">
        <v>462</v>
      </c>
      <c r="E26" s="10">
        <v>13.12</v>
      </c>
      <c r="F26" s="10">
        <v>83.71</v>
      </c>
      <c r="H26" s="10">
        <v>210</v>
      </c>
      <c r="I26" s="10">
        <f t="shared" si="1"/>
        <v>462</v>
      </c>
    </row>
    <row r="27" spans="1:10" x14ac:dyDescent="0.25">
      <c r="A27" s="21">
        <v>43037.559884259259</v>
      </c>
      <c r="B27" s="10" t="s">
        <v>0</v>
      </c>
      <c r="C27" s="10" t="s">
        <v>1</v>
      </c>
      <c r="D27" s="10">
        <v>462</v>
      </c>
      <c r="E27" s="10">
        <v>12.98</v>
      </c>
      <c r="F27" s="10">
        <v>83.88</v>
      </c>
      <c r="H27" s="10">
        <v>240</v>
      </c>
      <c r="I27" s="10">
        <f t="shared" si="1"/>
        <v>462</v>
      </c>
    </row>
    <row r="28" spans="1:10" x14ac:dyDescent="0.25">
      <c r="A28" s="21">
        <v>43037.560231481482</v>
      </c>
      <c r="B28" s="10" t="s">
        <v>0</v>
      </c>
      <c r="C28" s="10" t="s">
        <v>1</v>
      </c>
      <c r="D28" s="10">
        <v>464</v>
      </c>
      <c r="E28" s="10">
        <v>12.83</v>
      </c>
      <c r="F28" s="10">
        <v>84.11</v>
      </c>
      <c r="H28" s="10">
        <v>270</v>
      </c>
      <c r="I28" s="10">
        <f t="shared" si="1"/>
        <v>464</v>
      </c>
    </row>
    <row r="29" spans="1:10" x14ac:dyDescent="0.25">
      <c r="A29" s="21">
        <v>43037.560578703706</v>
      </c>
      <c r="B29" s="10" t="s">
        <v>0</v>
      </c>
      <c r="C29" s="10" t="s">
        <v>1</v>
      </c>
      <c r="D29" s="10">
        <v>464</v>
      </c>
      <c r="E29" s="10">
        <v>12.68</v>
      </c>
      <c r="F29" s="10">
        <v>84.33</v>
      </c>
      <c r="H29" s="10">
        <v>300</v>
      </c>
      <c r="I29" s="10">
        <f t="shared" si="1"/>
        <v>464</v>
      </c>
    </row>
    <row r="30" spans="1:10" ht="15.75" thickBot="1" x14ac:dyDescent="0.3">
      <c r="A30" s="22">
        <v>43037.560925925929</v>
      </c>
      <c r="B30" s="5" t="s">
        <v>0</v>
      </c>
      <c r="C30" s="5" t="s">
        <v>1</v>
      </c>
      <c r="D30" s="5">
        <v>463</v>
      </c>
      <c r="E30" s="5">
        <v>12.58</v>
      </c>
      <c r="F30" s="5">
        <v>84.56</v>
      </c>
      <c r="H30" s="5">
        <v>330</v>
      </c>
      <c r="I30" s="5">
        <f t="shared" si="1"/>
        <v>463</v>
      </c>
    </row>
    <row r="31" spans="1:10" ht="16.5" thickTop="1" thickBot="1" x14ac:dyDescent="0.3">
      <c r="A31" s="1"/>
    </row>
    <row r="32" spans="1:10" ht="16.5" thickTop="1" thickBot="1" x14ac:dyDescent="0.3">
      <c r="A32" s="37" t="s">
        <v>21</v>
      </c>
      <c r="B32" s="31"/>
      <c r="C32" s="31"/>
      <c r="D32" s="31"/>
      <c r="E32" s="31"/>
      <c r="F32" s="32"/>
      <c r="G32" s="34"/>
      <c r="H32" s="34"/>
      <c r="I32" s="34"/>
      <c r="J32" s="34"/>
    </row>
    <row r="33" spans="1:11" ht="16.5" thickTop="1" thickBot="1" x14ac:dyDescent="0.3">
      <c r="A33" s="33" t="s">
        <v>2</v>
      </c>
      <c r="B33" s="38" t="s">
        <v>3</v>
      </c>
      <c r="C33" s="28" t="s">
        <v>4</v>
      </c>
      <c r="D33" s="28" t="s">
        <v>5</v>
      </c>
      <c r="E33" s="28" t="s">
        <v>6</v>
      </c>
      <c r="F33" s="28" t="s">
        <v>7</v>
      </c>
      <c r="G33" s="34"/>
      <c r="H33" s="28" t="s">
        <v>8</v>
      </c>
      <c r="I33" s="28" t="s">
        <v>5</v>
      </c>
      <c r="J33" s="28" t="s">
        <v>9</v>
      </c>
    </row>
    <row r="34" spans="1:11" ht="16.5" thickTop="1" thickBot="1" x14ac:dyDescent="0.3">
      <c r="A34" s="21">
        <v>43037.563356481478</v>
      </c>
      <c r="B34" s="4" t="s">
        <v>0</v>
      </c>
      <c r="C34" s="4" t="s">
        <v>1</v>
      </c>
      <c r="D34" s="4">
        <v>461</v>
      </c>
      <c r="E34" s="4">
        <v>11.9</v>
      </c>
      <c r="F34" s="4">
        <v>86.02</v>
      </c>
      <c r="H34" s="4">
        <v>0</v>
      </c>
      <c r="I34" s="4">
        <f>D34</f>
        <v>461</v>
      </c>
      <c r="J34" s="36">
        <f>SLOPE(I34:I45,H34:H45)</f>
        <v>-4.7785547785547788E-3</v>
      </c>
    </row>
    <row r="35" spans="1:11" ht="15.75" thickTop="1" x14ac:dyDescent="0.25">
      <c r="A35" s="21">
        <v>43037.563703703701</v>
      </c>
      <c r="B35" s="10" t="s">
        <v>0</v>
      </c>
      <c r="C35" s="10" t="s">
        <v>1</v>
      </c>
      <c r="D35" s="10">
        <v>460</v>
      </c>
      <c r="E35" s="10">
        <v>11.86</v>
      </c>
      <c r="F35" s="10">
        <v>86.24</v>
      </c>
      <c r="H35" s="10">
        <v>30</v>
      </c>
      <c r="I35" s="10">
        <f>D35</f>
        <v>460</v>
      </c>
    </row>
    <row r="36" spans="1:11" x14ac:dyDescent="0.25">
      <c r="A36" s="21">
        <v>43037.564050925925</v>
      </c>
      <c r="B36" s="10" t="s">
        <v>0</v>
      </c>
      <c r="C36" s="10" t="s">
        <v>1</v>
      </c>
      <c r="D36" s="10">
        <v>461</v>
      </c>
      <c r="E36" s="10">
        <v>11.78</v>
      </c>
      <c r="F36" s="10">
        <v>86.44</v>
      </c>
      <c r="H36" s="10">
        <v>60</v>
      </c>
      <c r="I36" s="10">
        <f t="shared" ref="I36:I45" si="2">D36</f>
        <v>461</v>
      </c>
    </row>
    <row r="37" spans="1:11" x14ac:dyDescent="0.25">
      <c r="A37" s="21">
        <v>43037.564398148148</v>
      </c>
      <c r="B37" s="10" t="s">
        <v>0</v>
      </c>
      <c r="C37" s="10" t="s">
        <v>1</v>
      </c>
      <c r="D37" s="10">
        <v>460</v>
      </c>
      <c r="E37" s="10">
        <v>11.71</v>
      </c>
      <c r="F37" s="10">
        <v>86.64</v>
      </c>
      <c r="H37" s="10">
        <v>90</v>
      </c>
      <c r="I37" s="10">
        <f t="shared" si="2"/>
        <v>460</v>
      </c>
    </row>
    <row r="38" spans="1:11" x14ac:dyDescent="0.25">
      <c r="A38" s="21">
        <v>43037.564745370371</v>
      </c>
      <c r="B38" s="10" t="s">
        <v>0</v>
      </c>
      <c r="C38" s="10" t="s">
        <v>1</v>
      </c>
      <c r="D38" s="10">
        <v>462</v>
      </c>
      <c r="E38" s="10">
        <v>11.66</v>
      </c>
      <c r="F38" s="10">
        <v>86.78</v>
      </c>
      <c r="H38" s="10">
        <v>120</v>
      </c>
      <c r="I38" s="10">
        <f t="shared" si="2"/>
        <v>462</v>
      </c>
    </row>
    <row r="39" spans="1:11" x14ac:dyDescent="0.25">
      <c r="A39" s="21">
        <v>43037.565092592595</v>
      </c>
      <c r="B39" s="10" t="s">
        <v>0</v>
      </c>
      <c r="C39" s="10" t="s">
        <v>1</v>
      </c>
      <c r="D39" s="10">
        <v>460</v>
      </c>
      <c r="E39" s="10">
        <v>11.6</v>
      </c>
      <c r="F39" s="10">
        <v>86.95</v>
      </c>
      <c r="H39" s="10">
        <v>150</v>
      </c>
      <c r="I39" s="10">
        <f t="shared" si="2"/>
        <v>460</v>
      </c>
    </row>
    <row r="40" spans="1:11" x14ac:dyDescent="0.25">
      <c r="A40" s="21">
        <v>43037.565439814818</v>
      </c>
      <c r="B40" s="10" t="s">
        <v>0</v>
      </c>
      <c r="C40" s="10" t="s">
        <v>1</v>
      </c>
      <c r="D40" s="10">
        <v>460</v>
      </c>
      <c r="E40" s="10">
        <v>11.54</v>
      </c>
      <c r="F40" s="10">
        <v>87.09</v>
      </c>
      <c r="H40" s="10">
        <v>180</v>
      </c>
      <c r="I40" s="10">
        <f t="shared" si="2"/>
        <v>460</v>
      </c>
    </row>
    <row r="41" spans="1:11" x14ac:dyDescent="0.25">
      <c r="A41" s="21">
        <v>43037.565787037034</v>
      </c>
      <c r="B41" s="10" t="s">
        <v>0</v>
      </c>
      <c r="C41" s="10" t="s">
        <v>1</v>
      </c>
      <c r="D41" s="10">
        <v>463</v>
      </c>
      <c r="E41" s="10">
        <v>11.5</v>
      </c>
      <c r="F41" s="10">
        <v>87.2</v>
      </c>
      <c r="H41" s="10">
        <v>210</v>
      </c>
      <c r="I41" s="10">
        <f t="shared" si="2"/>
        <v>463</v>
      </c>
    </row>
    <row r="42" spans="1:11" x14ac:dyDescent="0.25">
      <c r="A42" s="21">
        <v>43037.566134259258</v>
      </c>
      <c r="B42" s="10" t="s">
        <v>0</v>
      </c>
      <c r="C42" s="10" t="s">
        <v>1</v>
      </c>
      <c r="D42" s="10">
        <v>459</v>
      </c>
      <c r="E42" s="10">
        <v>11.46</v>
      </c>
      <c r="F42" s="10">
        <v>87.4</v>
      </c>
      <c r="H42" s="10">
        <v>240</v>
      </c>
      <c r="I42" s="10">
        <f t="shared" si="2"/>
        <v>459</v>
      </c>
    </row>
    <row r="43" spans="1:11" x14ac:dyDescent="0.25">
      <c r="A43" s="21">
        <v>43037.566481481481</v>
      </c>
      <c r="B43" s="10" t="s">
        <v>0</v>
      </c>
      <c r="C43" s="10" t="s">
        <v>1</v>
      </c>
      <c r="D43" s="10">
        <v>461</v>
      </c>
      <c r="E43" s="10">
        <v>11.42</v>
      </c>
      <c r="F43" s="10">
        <v>87.54</v>
      </c>
      <c r="H43" s="10">
        <v>270</v>
      </c>
      <c r="I43" s="10">
        <f t="shared" si="2"/>
        <v>461</v>
      </c>
    </row>
    <row r="44" spans="1:11" x14ac:dyDescent="0.25">
      <c r="A44" s="21">
        <v>43037.566828703704</v>
      </c>
      <c r="B44" s="10" t="s">
        <v>0</v>
      </c>
      <c r="C44" s="10" t="s">
        <v>1</v>
      </c>
      <c r="D44" s="10">
        <v>463</v>
      </c>
      <c r="E44" s="10">
        <v>11.53</v>
      </c>
      <c r="F44" s="10">
        <v>87.71</v>
      </c>
      <c r="H44" s="10">
        <v>300</v>
      </c>
      <c r="I44" s="10">
        <f t="shared" si="2"/>
        <v>463</v>
      </c>
    </row>
    <row r="45" spans="1:11" ht="15.75" thickBot="1" x14ac:dyDescent="0.3">
      <c r="A45" s="22">
        <v>43037.567175925928</v>
      </c>
      <c r="B45" s="5" t="s">
        <v>0</v>
      </c>
      <c r="C45" s="5" t="s">
        <v>1</v>
      </c>
      <c r="D45" s="5">
        <v>455</v>
      </c>
      <c r="E45" s="5">
        <v>11.64</v>
      </c>
      <c r="F45" s="5">
        <v>87.62</v>
      </c>
      <c r="H45" s="5">
        <v>330</v>
      </c>
      <c r="I45" s="5">
        <f t="shared" si="2"/>
        <v>455</v>
      </c>
    </row>
    <row r="46" spans="1:11" ht="16.5" thickTop="1" thickBot="1" x14ac:dyDescent="0.3"/>
    <row r="47" spans="1:11" ht="16.5" thickTop="1" thickBot="1" x14ac:dyDescent="0.3">
      <c r="B47" s="27" t="s">
        <v>82</v>
      </c>
      <c r="C47" s="31"/>
      <c r="D47" s="32"/>
      <c r="H47" s="30" t="s">
        <v>16</v>
      </c>
      <c r="I47" s="29"/>
      <c r="J47" s="19">
        <f>AVERAGE(J34,J19,J4)</f>
        <v>-1.1188811188811189E-2</v>
      </c>
    </row>
    <row r="48" spans="1:11" ht="16.5" thickTop="1" thickBot="1" x14ac:dyDescent="0.3">
      <c r="B48" s="28" t="s">
        <v>81</v>
      </c>
      <c r="C48" s="28" t="s">
        <v>79</v>
      </c>
      <c r="D48" s="28" t="s">
        <v>80</v>
      </c>
      <c r="H48" s="30" t="s">
        <v>15</v>
      </c>
      <c r="I48" s="29"/>
      <c r="J48" s="9">
        <f>AVERAGE(E34:E45,E19:E30,E4:E15)</f>
        <v>13.722222222222221</v>
      </c>
      <c r="K48" s="9">
        <f>J48+273</f>
        <v>286.72222222222223</v>
      </c>
    </row>
    <row r="49" spans="1:11" ht="15.75" thickTop="1" x14ac:dyDescent="0.25">
      <c r="B49" s="10">
        <v>1</v>
      </c>
      <c r="C49" s="14">
        <v>0.55138888888888882</v>
      </c>
      <c r="D49" s="14">
        <v>0.55486111111111114</v>
      </c>
      <c r="H49" s="3"/>
      <c r="I49" s="3"/>
      <c r="J49" s="3"/>
      <c r="K49" s="3"/>
    </row>
    <row r="50" spans="1:11" x14ac:dyDescent="0.25">
      <c r="B50" s="10">
        <v>2</v>
      </c>
      <c r="C50" s="15">
        <v>0.55694444444444446</v>
      </c>
      <c r="D50" s="15">
        <v>0.56111111111111112</v>
      </c>
      <c r="H50" s="3"/>
      <c r="I50" s="3"/>
      <c r="J50" s="3"/>
      <c r="K50" s="3"/>
    </row>
    <row r="51" spans="1:11" ht="15.75" thickBot="1" x14ac:dyDescent="0.3">
      <c r="B51" s="5">
        <v>3</v>
      </c>
      <c r="C51" s="16">
        <v>0.56319444444444444</v>
      </c>
      <c r="D51" s="16">
        <v>0.56736111111111109</v>
      </c>
      <c r="H51" s="3"/>
      <c r="I51" s="3"/>
      <c r="J51" s="3"/>
      <c r="K51" s="3"/>
    </row>
    <row r="52" spans="1:11" ht="16.5" thickTop="1" thickBot="1" x14ac:dyDescent="0.3"/>
    <row r="53" spans="1:11" ht="16.5" thickTop="1" thickBot="1" x14ac:dyDescent="0.3">
      <c r="A53" s="27" t="s">
        <v>22</v>
      </c>
      <c r="B53" s="31"/>
      <c r="C53" s="31"/>
      <c r="D53" s="31"/>
      <c r="E53" s="31"/>
      <c r="F53" s="32"/>
    </row>
    <row r="54" spans="1:11" ht="16.5" thickTop="1" thickBot="1" x14ac:dyDescent="0.3">
      <c r="A54" s="28" t="s">
        <v>2</v>
      </c>
      <c r="B54" s="28" t="s">
        <v>3</v>
      </c>
      <c r="C54" s="28" t="s">
        <v>4</v>
      </c>
      <c r="D54" s="28" t="s">
        <v>5</v>
      </c>
      <c r="E54" s="28" t="s">
        <v>6</v>
      </c>
      <c r="F54" s="28" t="s">
        <v>7</v>
      </c>
    </row>
    <row r="55" spans="1:11" ht="15.75" thickTop="1" x14ac:dyDescent="0.25">
      <c r="A55" s="21">
        <v>43037.551550925928</v>
      </c>
      <c r="B55" s="10" t="s">
        <v>0</v>
      </c>
      <c r="C55" s="10" t="s">
        <v>1</v>
      </c>
      <c r="D55" s="10">
        <v>475</v>
      </c>
      <c r="E55" s="10">
        <v>17.86</v>
      </c>
      <c r="F55" s="10">
        <v>83.38</v>
      </c>
    </row>
    <row r="56" spans="1:11" x14ac:dyDescent="0.25">
      <c r="A56" s="21">
        <v>43037.551898148151</v>
      </c>
      <c r="B56" s="10" t="s">
        <v>0</v>
      </c>
      <c r="C56" s="10" t="s">
        <v>1</v>
      </c>
      <c r="D56" s="10">
        <v>474</v>
      </c>
      <c r="E56" s="10">
        <v>17.46</v>
      </c>
      <c r="F56" s="10">
        <v>79.56</v>
      </c>
    </row>
    <row r="57" spans="1:11" x14ac:dyDescent="0.25">
      <c r="A57" s="21">
        <v>43037.552245370367</v>
      </c>
      <c r="B57" s="10" t="s">
        <v>0</v>
      </c>
      <c r="C57" s="10" t="s">
        <v>1</v>
      </c>
      <c r="D57" s="10">
        <v>468</v>
      </c>
      <c r="E57" s="10">
        <v>17.13</v>
      </c>
      <c r="F57" s="10">
        <v>78.98</v>
      </c>
    </row>
    <row r="58" spans="1:11" x14ac:dyDescent="0.25">
      <c r="A58" s="21">
        <v>43037.55259259259</v>
      </c>
      <c r="B58" s="10" t="s">
        <v>0</v>
      </c>
      <c r="C58" s="10" t="s">
        <v>1</v>
      </c>
      <c r="D58" s="10">
        <v>463</v>
      </c>
      <c r="E58" s="10">
        <v>16.809999999999999</v>
      </c>
      <c r="F58" s="10">
        <v>79.209999999999994</v>
      </c>
    </row>
    <row r="59" spans="1:11" x14ac:dyDescent="0.25">
      <c r="A59" s="21">
        <v>43037.552939814814</v>
      </c>
      <c r="B59" s="10" t="s">
        <v>0</v>
      </c>
      <c r="C59" s="10" t="s">
        <v>1</v>
      </c>
      <c r="D59" s="10">
        <v>463</v>
      </c>
      <c r="E59" s="10">
        <v>16.5</v>
      </c>
      <c r="F59" s="10">
        <v>79.61</v>
      </c>
    </row>
    <row r="60" spans="1:11" x14ac:dyDescent="0.25">
      <c r="A60" s="21">
        <v>43037.553287037037</v>
      </c>
      <c r="B60" s="10" t="s">
        <v>0</v>
      </c>
      <c r="C60" s="10" t="s">
        <v>1</v>
      </c>
      <c r="D60" s="10">
        <v>464</v>
      </c>
      <c r="E60" s="10">
        <v>16.239999999999998</v>
      </c>
      <c r="F60" s="10">
        <v>80.08</v>
      </c>
    </row>
    <row r="61" spans="1:11" x14ac:dyDescent="0.25">
      <c r="A61" s="21">
        <v>43037.55363425926</v>
      </c>
      <c r="B61" s="10" t="s">
        <v>0</v>
      </c>
      <c r="C61" s="10" t="s">
        <v>1</v>
      </c>
      <c r="D61" s="10">
        <v>461</v>
      </c>
      <c r="E61" s="10">
        <v>15.97</v>
      </c>
      <c r="F61" s="10">
        <v>80.599999999999994</v>
      </c>
    </row>
    <row r="62" spans="1:11" x14ac:dyDescent="0.25">
      <c r="A62" s="21">
        <v>43037.553981481484</v>
      </c>
      <c r="B62" s="10" t="s">
        <v>0</v>
      </c>
      <c r="C62" s="10" t="s">
        <v>1</v>
      </c>
      <c r="D62" s="10">
        <v>463</v>
      </c>
      <c r="E62" s="10">
        <v>15.74</v>
      </c>
      <c r="F62" s="10">
        <v>81.09</v>
      </c>
    </row>
    <row r="63" spans="1:11" x14ac:dyDescent="0.25">
      <c r="A63" s="21">
        <v>43037.554328703707</v>
      </c>
      <c r="B63" s="10" t="s">
        <v>0</v>
      </c>
      <c r="C63" s="10" t="s">
        <v>1</v>
      </c>
      <c r="D63" s="10">
        <v>463</v>
      </c>
      <c r="E63" s="10">
        <v>15.52</v>
      </c>
      <c r="F63" s="10">
        <v>81.459999999999994</v>
      </c>
    </row>
    <row r="64" spans="1:11" x14ac:dyDescent="0.25">
      <c r="A64" s="21">
        <v>43037.554675925923</v>
      </c>
      <c r="B64" s="10" t="s">
        <v>0</v>
      </c>
      <c r="C64" s="10" t="s">
        <v>1</v>
      </c>
      <c r="D64" s="10">
        <v>462</v>
      </c>
      <c r="E64" s="10">
        <v>15.29</v>
      </c>
      <c r="F64" s="10">
        <v>81.77</v>
      </c>
    </row>
    <row r="65" spans="1:14" x14ac:dyDescent="0.25">
      <c r="A65" s="21">
        <v>43037.555023148147</v>
      </c>
      <c r="B65" s="10" t="s">
        <v>0</v>
      </c>
      <c r="C65" s="10" t="s">
        <v>1</v>
      </c>
      <c r="D65" s="10">
        <v>463</v>
      </c>
      <c r="E65" s="10">
        <v>15.08</v>
      </c>
      <c r="F65" s="10">
        <v>81.97</v>
      </c>
    </row>
    <row r="66" spans="1:14" x14ac:dyDescent="0.25">
      <c r="A66" s="21">
        <v>43037.55537037037</v>
      </c>
      <c r="B66" s="10" t="s">
        <v>0</v>
      </c>
      <c r="C66" s="10" t="s">
        <v>1</v>
      </c>
      <c r="D66" s="10">
        <v>464</v>
      </c>
      <c r="E66" s="10">
        <v>14.87</v>
      </c>
      <c r="F66" s="10">
        <v>82.19</v>
      </c>
    </row>
    <row r="67" spans="1:14" x14ac:dyDescent="0.25">
      <c r="A67" s="21">
        <v>43037.555717592593</v>
      </c>
      <c r="B67" s="10" t="s">
        <v>0</v>
      </c>
      <c r="C67" s="10" t="s">
        <v>1</v>
      </c>
      <c r="D67" s="10">
        <v>464</v>
      </c>
      <c r="E67" s="10">
        <v>14.7</v>
      </c>
      <c r="F67" s="10">
        <v>82.42</v>
      </c>
    </row>
    <row r="68" spans="1:14" x14ac:dyDescent="0.25">
      <c r="A68" s="21">
        <v>43037.556064814817</v>
      </c>
      <c r="B68" s="10" t="s">
        <v>0</v>
      </c>
      <c r="C68" s="10" t="s">
        <v>1</v>
      </c>
      <c r="D68" s="10">
        <v>462</v>
      </c>
      <c r="E68" s="10">
        <v>14.53</v>
      </c>
      <c r="F68" s="10">
        <v>82.67</v>
      </c>
    </row>
    <row r="69" spans="1:14" x14ac:dyDescent="0.25">
      <c r="A69" s="21">
        <v>43037.55641203704</v>
      </c>
      <c r="B69" s="10" t="s">
        <v>0</v>
      </c>
      <c r="C69" s="10" t="s">
        <v>1</v>
      </c>
      <c r="D69" s="10">
        <v>462</v>
      </c>
      <c r="E69" s="10">
        <v>14.36</v>
      </c>
      <c r="F69" s="10">
        <v>82.87</v>
      </c>
    </row>
    <row r="70" spans="1:14" ht="15" customHeight="1" x14ac:dyDescent="0.25">
      <c r="A70" s="21">
        <v>43037.556759259256</v>
      </c>
      <c r="B70" s="10" t="s">
        <v>0</v>
      </c>
      <c r="C70" s="10" t="s">
        <v>1</v>
      </c>
      <c r="D70" s="10">
        <v>465</v>
      </c>
      <c r="E70" s="10">
        <v>14.2</v>
      </c>
      <c r="F70" s="10">
        <v>83.04</v>
      </c>
    </row>
    <row r="71" spans="1:14" x14ac:dyDescent="0.25">
      <c r="A71" s="21">
        <v>43037.557106481479</v>
      </c>
      <c r="B71" s="10" t="s">
        <v>0</v>
      </c>
      <c r="C71" s="10" t="s">
        <v>1</v>
      </c>
      <c r="D71" s="10">
        <v>464</v>
      </c>
      <c r="E71" s="10">
        <v>14.04</v>
      </c>
      <c r="F71" s="10">
        <v>83.18</v>
      </c>
      <c r="H71" s="96" t="s">
        <v>116</v>
      </c>
      <c r="I71" s="96"/>
      <c r="J71" s="96"/>
      <c r="K71" s="96"/>
      <c r="L71" s="96"/>
      <c r="M71" s="96"/>
      <c r="N71" s="96"/>
    </row>
    <row r="72" spans="1:14" ht="15" customHeight="1" x14ac:dyDescent="0.25">
      <c r="A72" s="21">
        <v>43037.557453703703</v>
      </c>
      <c r="B72" s="10" t="s">
        <v>0</v>
      </c>
      <c r="C72" s="10" t="s">
        <v>1</v>
      </c>
      <c r="D72" s="10">
        <v>464</v>
      </c>
      <c r="E72" s="10">
        <v>13.9</v>
      </c>
      <c r="F72" s="10">
        <v>83.38</v>
      </c>
      <c r="H72" s="96"/>
      <c r="I72" s="96"/>
      <c r="J72" s="96"/>
      <c r="K72" s="96"/>
      <c r="L72" s="96"/>
      <c r="M72" s="96"/>
      <c r="N72" s="96"/>
    </row>
    <row r="73" spans="1:14" x14ac:dyDescent="0.25">
      <c r="A73" s="21">
        <v>43037.557800925926</v>
      </c>
      <c r="B73" s="10" t="s">
        <v>0</v>
      </c>
      <c r="C73" s="10" t="s">
        <v>1</v>
      </c>
      <c r="D73" s="10">
        <v>462</v>
      </c>
      <c r="E73" s="10">
        <v>13.74</v>
      </c>
      <c r="F73" s="10">
        <v>83.54</v>
      </c>
      <c r="H73" s="96"/>
      <c r="I73" s="96"/>
      <c r="J73" s="96"/>
      <c r="K73" s="96"/>
      <c r="L73" s="96"/>
      <c r="M73" s="96"/>
      <c r="N73" s="96"/>
    </row>
    <row r="74" spans="1:14" x14ac:dyDescent="0.25">
      <c r="A74" s="21">
        <v>43037.558148148149</v>
      </c>
      <c r="B74" s="10" t="s">
        <v>0</v>
      </c>
      <c r="C74" s="10" t="s">
        <v>1</v>
      </c>
      <c r="D74" s="10">
        <v>460</v>
      </c>
      <c r="E74" s="10">
        <v>13.71</v>
      </c>
      <c r="F74" s="10">
        <v>83.71</v>
      </c>
      <c r="H74" s="96"/>
      <c r="I74" s="96"/>
      <c r="J74" s="96"/>
      <c r="K74" s="96"/>
      <c r="L74" s="96"/>
      <c r="M74" s="96"/>
      <c r="N74" s="96"/>
    </row>
    <row r="75" spans="1:14" x14ac:dyDescent="0.25">
      <c r="A75" s="21">
        <v>43037.558495370373</v>
      </c>
      <c r="B75" s="10" t="s">
        <v>0</v>
      </c>
      <c r="C75" s="10" t="s">
        <v>1</v>
      </c>
      <c r="D75" s="10">
        <v>461</v>
      </c>
      <c r="E75" s="10">
        <v>13.62</v>
      </c>
      <c r="F75" s="10">
        <v>83.66</v>
      </c>
    </row>
    <row r="76" spans="1:14" x14ac:dyDescent="0.25">
      <c r="A76" s="21">
        <v>43037.558842592596</v>
      </c>
      <c r="B76" s="10" t="s">
        <v>0</v>
      </c>
      <c r="C76" s="10" t="s">
        <v>1</v>
      </c>
      <c r="D76" s="10">
        <v>460</v>
      </c>
      <c r="E76" s="10">
        <v>13.44</v>
      </c>
      <c r="F76" s="10">
        <v>83.66</v>
      </c>
    </row>
    <row r="77" spans="1:14" x14ac:dyDescent="0.25">
      <c r="A77" s="21">
        <v>43037.559189814812</v>
      </c>
      <c r="B77" s="10" t="s">
        <v>0</v>
      </c>
      <c r="C77" s="10" t="s">
        <v>1</v>
      </c>
      <c r="D77" s="10">
        <v>462</v>
      </c>
      <c r="E77" s="10">
        <v>13.29</v>
      </c>
      <c r="F77" s="10">
        <v>83.69</v>
      </c>
    </row>
    <row r="78" spans="1:14" x14ac:dyDescent="0.25">
      <c r="A78" s="21">
        <v>43037.559537037036</v>
      </c>
      <c r="B78" s="10" t="s">
        <v>0</v>
      </c>
      <c r="C78" s="10" t="s">
        <v>1</v>
      </c>
      <c r="D78" s="10">
        <v>462</v>
      </c>
      <c r="E78" s="10">
        <v>13.12</v>
      </c>
      <c r="F78" s="10">
        <v>83.71</v>
      </c>
    </row>
    <row r="79" spans="1:14" x14ac:dyDescent="0.25">
      <c r="A79" s="21">
        <v>43037.559884259259</v>
      </c>
      <c r="B79" s="10" t="s">
        <v>0</v>
      </c>
      <c r="C79" s="10" t="s">
        <v>1</v>
      </c>
      <c r="D79" s="10">
        <v>462</v>
      </c>
      <c r="E79" s="10">
        <v>12.98</v>
      </c>
      <c r="F79" s="10">
        <v>83.88</v>
      </c>
    </row>
    <row r="80" spans="1:14" x14ac:dyDescent="0.25">
      <c r="A80" s="21">
        <v>43037.560231481482</v>
      </c>
      <c r="B80" s="10" t="s">
        <v>0</v>
      </c>
      <c r="C80" s="10" t="s">
        <v>1</v>
      </c>
      <c r="D80" s="10">
        <v>464</v>
      </c>
      <c r="E80" s="10">
        <v>12.83</v>
      </c>
      <c r="F80" s="10">
        <v>84.11</v>
      </c>
    </row>
    <row r="81" spans="1:6" x14ac:dyDescent="0.25">
      <c r="A81" s="21">
        <v>43037.560578703706</v>
      </c>
      <c r="B81" s="10" t="s">
        <v>0</v>
      </c>
      <c r="C81" s="10" t="s">
        <v>1</v>
      </c>
      <c r="D81" s="10">
        <v>464</v>
      </c>
      <c r="E81" s="10">
        <v>12.68</v>
      </c>
      <c r="F81" s="10">
        <v>84.33</v>
      </c>
    </row>
    <row r="82" spans="1:6" x14ac:dyDescent="0.25">
      <c r="A82" s="21">
        <v>43037.560925925929</v>
      </c>
      <c r="B82" s="10" t="s">
        <v>0</v>
      </c>
      <c r="C82" s="10" t="s">
        <v>1</v>
      </c>
      <c r="D82" s="10">
        <v>463</v>
      </c>
      <c r="E82" s="10">
        <v>12.58</v>
      </c>
      <c r="F82" s="10">
        <v>84.56</v>
      </c>
    </row>
    <row r="83" spans="1:6" x14ac:dyDescent="0.25">
      <c r="A83" s="21">
        <v>43037.561273148145</v>
      </c>
      <c r="B83" s="10" t="s">
        <v>0</v>
      </c>
      <c r="C83" s="10" t="s">
        <v>1</v>
      </c>
      <c r="D83" s="10">
        <v>460</v>
      </c>
      <c r="E83" s="10">
        <v>12.46</v>
      </c>
      <c r="F83" s="10">
        <v>84.78</v>
      </c>
    </row>
    <row r="84" spans="1:6" x14ac:dyDescent="0.25">
      <c r="A84" s="21">
        <v>43037.561620370368</v>
      </c>
      <c r="B84" s="10" t="s">
        <v>0</v>
      </c>
      <c r="C84" s="10" t="s">
        <v>1</v>
      </c>
      <c r="D84" s="10">
        <v>463</v>
      </c>
      <c r="E84" s="10">
        <v>12.36</v>
      </c>
      <c r="F84" s="10">
        <v>85.01</v>
      </c>
    </row>
    <row r="85" spans="1:6" x14ac:dyDescent="0.25">
      <c r="A85" s="21">
        <v>43037.561967592592</v>
      </c>
      <c r="B85" s="10" t="s">
        <v>0</v>
      </c>
      <c r="C85" s="10" t="s">
        <v>1</v>
      </c>
      <c r="D85" s="10">
        <v>461</v>
      </c>
      <c r="E85" s="10">
        <v>12.26</v>
      </c>
      <c r="F85" s="10">
        <v>85.2</v>
      </c>
    </row>
    <row r="86" spans="1:6" x14ac:dyDescent="0.25">
      <c r="A86" s="21">
        <v>43037.562314814815</v>
      </c>
      <c r="B86" s="10" t="s">
        <v>0</v>
      </c>
      <c r="C86" s="10" t="s">
        <v>1</v>
      </c>
      <c r="D86" s="10">
        <v>459</v>
      </c>
      <c r="E86" s="10">
        <v>12.17</v>
      </c>
      <c r="F86" s="10">
        <v>85.4</v>
      </c>
    </row>
    <row r="87" spans="1:6" x14ac:dyDescent="0.25">
      <c r="A87" s="21">
        <v>43037.562662037039</v>
      </c>
      <c r="B87" s="10" t="s">
        <v>0</v>
      </c>
      <c r="C87" s="10" t="s">
        <v>1</v>
      </c>
      <c r="D87" s="10">
        <v>462</v>
      </c>
      <c r="E87" s="10">
        <v>12.06</v>
      </c>
      <c r="F87" s="10">
        <v>85.57</v>
      </c>
    </row>
    <row r="88" spans="1:6" x14ac:dyDescent="0.25">
      <c r="A88" s="21">
        <v>43037.563009259262</v>
      </c>
      <c r="B88" s="10" t="s">
        <v>0</v>
      </c>
      <c r="C88" s="10" t="s">
        <v>1</v>
      </c>
      <c r="D88" s="10">
        <v>460</v>
      </c>
      <c r="E88" s="10">
        <v>12</v>
      </c>
      <c r="F88" s="10">
        <v>85.79</v>
      </c>
    </row>
    <row r="89" spans="1:6" x14ac:dyDescent="0.25">
      <c r="A89" s="21">
        <v>43037.563356481478</v>
      </c>
      <c r="B89" s="10" t="s">
        <v>0</v>
      </c>
      <c r="C89" s="10" t="s">
        <v>1</v>
      </c>
      <c r="D89" s="10">
        <v>461</v>
      </c>
      <c r="E89" s="10">
        <v>11.9</v>
      </c>
      <c r="F89" s="10">
        <v>86.02</v>
      </c>
    </row>
    <row r="90" spans="1:6" x14ac:dyDescent="0.25">
      <c r="A90" s="21">
        <v>43037.563703703701</v>
      </c>
      <c r="B90" s="10" t="s">
        <v>0</v>
      </c>
      <c r="C90" s="10" t="s">
        <v>1</v>
      </c>
      <c r="D90" s="10">
        <v>460</v>
      </c>
      <c r="E90" s="10">
        <v>11.86</v>
      </c>
      <c r="F90" s="10">
        <v>86.24</v>
      </c>
    </row>
    <row r="91" spans="1:6" x14ac:dyDescent="0.25">
      <c r="A91" s="21">
        <v>43037.564050925925</v>
      </c>
      <c r="B91" s="10" t="s">
        <v>0</v>
      </c>
      <c r="C91" s="10" t="s">
        <v>1</v>
      </c>
      <c r="D91" s="10">
        <v>461</v>
      </c>
      <c r="E91" s="10">
        <v>11.78</v>
      </c>
      <c r="F91" s="10">
        <v>86.44</v>
      </c>
    </row>
    <row r="92" spans="1:6" x14ac:dyDescent="0.25">
      <c r="A92" s="21">
        <v>43037.564398148148</v>
      </c>
      <c r="B92" s="10" t="s">
        <v>0</v>
      </c>
      <c r="C92" s="10" t="s">
        <v>1</v>
      </c>
      <c r="D92" s="10">
        <v>460</v>
      </c>
      <c r="E92" s="10">
        <v>11.71</v>
      </c>
      <c r="F92" s="10">
        <v>86.64</v>
      </c>
    </row>
    <row r="93" spans="1:6" x14ac:dyDescent="0.25">
      <c r="A93" s="21">
        <v>43037.564745370371</v>
      </c>
      <c r="B93" s="10" t="s">
        <v>0</v>
      </c>
      <c r="C93" s="10" t="s">
        <v>1</v>
      </c>
      <c r="D93" s="10">
        <v>462</v>
      </c>
      <c r="E93" s="10">
        <v>11.66</v>
      </c>
      <c r="F93" s="10">
        <v>86.78</v>
      </c>
    </row>
    <row r="94" spans="1:6" x14ac:dyDescent="0.25">
      <c r="A94" s="21">
        <v>43037.565092592595</v>
      </c>
      <c r="B94" s="10" t="s">
        <v>0</v>
      </c>
      <c r="C94" s="10" t="s">
        <v>1</v>
      </c>
      <c r="D94" s="10">
        <v>460</v>
      </c>
      <c r="E94" s="10">
        <v>11.6</v>
      </c>
      <c r="F94" s="10">
        <v>86.95</v>
      </c>
    </row>
    <row r="95" spans="1:6" x14ac:dyDescent="0.25">
      <c r="A95" s="21">
        <v>43037.565439814818</v>
      </c>
      <c r="B95" s="10" t="s">
        <v>0</v>
      </c>
      <c r="C95" s="10" t="s">
        <v>1</v>
      </c>
      <c r="D95" s="10">
        <v>460</v>
      </c>
      <c r="E95" s="10">
        <v>11.54</v>
      </c>
      <c r="F95" s="10">
        <v>87.09</v>
      </c>
    </row>
    <row r="96" spans="1:6" x14ac:dyDescent="0.25">
      <c r="A96" s="21">
        <v>43037.565787037034</v>
      </c>
      <c r="B96" s="10" t="s">
        <v>0</v>
      </c>
      <c r="C96" s="10" t="s">
        <v>1</v>
      </c>
      <c r="D96" s="10">
        <v>463</v>
      </c>
      <c r="E96" s="10">
        <v>11.5</v>
      </c>
      <c r="F96" s="10">
        <v>87.2</v>
      </c>
    </row>
    <row r="97" spans="1:6" x14ac:dyDescent="0.25">
      <c r="A97" s="21">
        <v>43037.566134259258</v>
      </c>
      <c r="B97" s="10" t="s">
        <v>0</v>
      </c>
      <c r="C97" s="10" t="s">
        <v>1</v>
      </c>
      <c r="D97" s="10">
        <v>459</v>
      </c>
      <c r="E97" s="10">
        <v>11.46</v>
      </c>
      <c r="F97" s="10">
        <v>87.4</v>
      </c>
    </row>
    <row r="98" spans="1:6" x14ac:dyDescent="0.25">
      <c r="A98" s="21">
        <v>43037.566481481481</v>
      </c>
      <c r="B98" s="10" t="s">
        <v>0</v>
      </c>
      <c r="C98" s="10" t="s">
        <v>1</v>
      </c>
      <c r="D98" s="10">
        <v>461</v>
      </c>
      <c r="E98" s="10">
        <v>11.42</v>
      </c>
      <c r="F98" s="10">
        <v>87.54</v>
      </c>
    </row>
    <row r="99" spans="1:6" x14ac:dyDescent="0.25">
      <c r="A99" s="21">
        <v>43037.566828703704</v>
      </c>
      <c r="B99" s="10" t="s">
        <v>0</v>
      </c>
      <c r="C99" s="10" t="s">
        <v>1</v>
      </c>
      <c r="D99" s="10">
        <v>463</v>
      </c>
      <c r="E99" s="10">
        <v>11.53</v>
      </c>
      <c r="F99" s="10">
        <v>87.71</v>
      </c>
    </row>
    <row r="100" spans="1:6" x14ac:dyDescent="0.25">
      <c r="A100" s="21">
        <v>43037.567175925928</v>
      </c>
      <c r="B100" s="10" t="s">
        <v>0</v>
      </c>
      <c r="C100" s="10" t="s">
        <v>1</v>
      </c>
      <c r="D100" s="10">
        <v>455</v>
      </c>
      <c r="E100" s="10">
        <v>11.64</v>
      </c>
      <c r="F100" s="10">
        <v>87.62</v>
      </c>
    </row>
    <row r="101" spans="1:6" x14ac:dyDescent="0.25">
      <c r="A101" s="21">
        <v>43037.567523148151</v>
      </c>
      <c r="B101" s="10" t="s">
        <v>0</v>
      </c>
      <c r="C101" s="10" t="s">
        <v>1</v>
      </c>
      <c r="D101" s="10">
        <v>458</v>
      </c>
      <c r="E101" s="10">
        <v>11.6</v>
      </c>
      <c r="F101" s="10">
        <v>87.96</v>
      </c>
    </row>
    <row r="102" spans="1:6" x14ac:dyDescent="0.25">
      <c r="A102" s="21">
        <v>43037.567870370367</v>
      </c>
      <c r="B102" s="10" t="s">
        <v>0</v>
      </c>
      <c r="C102" s="10" t="s">
        <v>1</v>
      </c>
      <c r="D102" s="10">
        <v>458</v>
      </c>
      <c r="E102" s="10">
        <v>11.56</v>
      </c>
      <c r="F102" s="10">
        <v>88.38</v>
      </c>
    </row>
    <row r="103" spans="1:6" x14ac:dyDescent="0.25">
      <c r="A103" s="21">
        <v>43037.56821759259</v>
      </c>
      <c r="B103" s="10" t="s">
        <v>0</v>
      </c>
      <c r="C103" s="10" t="s">
        <v>1</v>
      </c>
      <c r="D103" s="10">
        <v>458</v>
      </c>
      <c r="E103" s="10">
        <v>11.54</v>
      </c>
      <c r="F103" s="10">
        <v>88.74</v>
      </c>
    </row>
    <row r="104" spans="1:6" x14ac:dyDescent="0.25">
      <c r="A104" s="21">
        <v>43037.568564814814</v>
      </c>
      <c r="B104" s="10" t="s">
        <v>0</v>
      </c>
      <c r="C104" s="10" t="s">
        <v>1</v>
      </c>
      <c r="D104" s="10">
        <v>460</v>
      </c>
      <c r="E104" s="10">
        <v>11.52</v>
      </c>
      <c r="F104" s="10">
        <v>89.04</v>
      </c>
    </row>
    <row r="105" spans="1:6" x14ac:dyDescent="0.25">
      <c r="A105" s="21">
        <v>43037.568912037037</v>
      </c>
      <c r="B105" s="10" t="s">
        <v>0</v>
      </c>
      <c r="C105" s="10" t="s">
        <v>1</v>
      </c>
      <c r="D105" s="10">
        <v>456</v>
      </c>
      <c r="E105" s="10">
        <v>11.53</v>
      </c>
      <c r="F105" s="10">
        <v>89.32</v>
      </c>
    </row>
    <row r="106" spans="1:6" x14ac:dyDescent="0.25">
      <c r="A106" s="21">
        <v>43037.56925925926</v>
      </c>
      <c r="B106" s="10" t="s">
        <v>0</v>
      </c>
      <c r="C106" s="10" t="s">
        <v>1</v>
      </c>
      <c r="D106" s="10">
        <v>458</v>
      </c>
      <c r="E106" s="10">
        <v>11.53</v>
      </c>
      <c r="F106" s="10">
        <v>89.56</v>
      </c>
    </row>
    <row r="107" spans="1:6" x14ac:dyDescent="0.25">
      <c r="A107" s="21">
        <v>43037.569606481484</v>
      </c>
      <c r="B107" s="10" t="s">
        <v>0</v>
      </c>
      <c r="C107" s="10" t="s">
        <v>1</v>
      </c>
      <c r="D107" s="10">
        <v>460</v>
      </c>
      <c r="E107" s="10">
        <v>11.56</v>
      </c>
      <c r="F107" s="10">
        <v>89.75</v>
      </c>
    </row>
    <row r="108" spans="1:6" x14ac:dyDescent="0.25">
      <c r="A108" s="21">
        <v>43037.569953703707</v>
      </c>
      <c r="B108" s="10" t="s">
        <v>0</v>
      </c>
      <c r="C108" s="10" t="s">
        <v>1</v>
      </c>
      <c r="D108" s="10">
        <v>459</v>
      </c>
      <c r="E108" s="10">
        <v>11.57</v>
      </c>
      <c r="F108" s="10">
        <v>89.95</v>
      </c>
    </row>
    <row r="109" spans="1:6" x14ac:dyDescent="0.25">
      <c r="A109" s="21">
        <v>43037.570300925923</v>
      </c>
      <c r="B109" s="10" t="s">
        <v>0</v>
      </c>
      <c r="C109" s="10" t="s">
        <v>1</v>
      </c>
      <c r="D109" s="10">
        <v>461</v>
      </c>
      <c r="E109" s="10">
        <v>11.59</v>
      </c>
      <c r="F109" s="10">
        <v>90.11</v>
      </c>
    </row>
    <row r="110" spans="1:6" x14ac:dyDescent="0.25">
      <c r="A110" s="21">
        <v>43037.570648148147</v>
      </c>
      <c r="B110" s="10" t="s">
        <v>0</v>
      </c>
      <c r="C110" s="10" t="s">
        <v>1</v>
      </c>
      <c r="D110" s="10">
        <v>461</v>
      </c>
      <c r="E110" s="10">
        <v>11.61</v>
      </c>
      <c r="F110" s="10">
        <v>90.25</v>
      </c>
    </row>
    <row r="111" spans="1:6" x14ac:dyDescent="0.25">
      <c r="A111" s="21">
        <v>43037.57099537037</v>
      </c>
      <c r="B111" s="10" t="s">
        <v>0</v>
      </c>
      <c r="C111" s="10" t="s">
        <v>1</v>
      </c>
      <c r="D111" s="10">
        <v>462</v>
      </c>
      <c r="E111" s="10">
        <v>11.64</v>
      </c>
      <c r="F111" s="10">
        <v>90.41</v>
      </c>
    </row>
    <row r="112" spans="1:6" x14ac:dyDescent="0.25">
      <c r="A112" s="21">
        <v>43037.571342592593</v>
      </c>
      <c r="B112" s="10" t="s">
        <v>0</v>
      </c>
      <c r="C112" s="10" t="s">
        <v>1</v>
      </c>
      <c r="D112" s="10">
        <v>463</v>
      </c>
      <c r="E112" s="10">
        <v>11.66</v>
      </c>
      <c r="F112" s="10">
        <v>90.55</v>
      </c>
    </row>
    <row r="113" spans="1:6" ht="15.75" thickBot="1" x14ac:dyDescent="0.3">
      <c r="A113" s="22">
        <v>43037.571689814817</v>
      </c>
      <c r="B113" s="5" t="s">
        <v>0</v>
      </c>
      <c r="C113" s="5" t="s">
        <v>1</v>
      </c>
      <c r="D113" s="5">
        <v>464</v>
      </c>
      <c r="E113" s="5">
        <v>11.69</v>
      </c>
      <c r="F113" s="5">
        <v>90.68</v>
      </c>
    </row>
    <row r="114" spans="1:6" ht="15.75" thickTop="1" x14ac:dyDescent="0.25">
      <c r="A114" s="1"/>
    </row>
    <row r="115" spans="1:6" x14ac:dyDescent="0.25">
      <c r="A115" s="1"/>
    </row>
    <row r="116" spans="1:6" x14ac:dyDescent="0.25">
      <c r="A116" s="1"/>
    </row>
    <row r="117" spans="1:6" x14ac:dyDescent="0.25">
      <c r="A117" s="1"/>
    </row>
    <row r="118" spans="1:6" x14ac:dyDescent="0.25">
      <c r="A118" s="1"/>
    </row>
    <row r="119" spans="1:6" x14ac:dyDescent="0.25">
      <c r="A119" s="1"/>
    </row>
    <row r="120" spans="1:6" x14ac:dyDescent="0.25">
      <c r="A120" s="1"/>
    </row>
    <row r="121" spans="1:6" x14ac:dyDescent="0.25">
      <c r="A121" s="1"/>
    </row>
    <row r="122" spans="1:6" x14ac:dyDescent="0.25">
      <c r="A122" s="1"/>
    </row>
    <row r="123" spans="1:6" x14ac:dyDescent="0.25">
      <c r="A123" s="1"/>
    </row>
    <row r="124" spans="1:6" x14ac:dyDescent="0.25">
      <c r="A124" s="1"/>
    </row>
    <row r="125" spans="1:6" x14ac:dyDescent="0.25">
      <c r="A125" s="1"/>
    </row>
    <row r="126" spans="1:6" x14ac:dyDescent="0.25">
      <c r="A126" s="1"/>
    </row>
    <row r="127" spans="1:6" x14ac:dyDescent="0.25">
      <c r="A127" s="1"/>
    </row>
    <row r="128" spans="1:6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</sheetData>
  <mergeCells count="1">
    <mergeCell ref="H71:N7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158"/>
  <sheetViews>
    <sheetView topLeftCell="A16" workbookViewId="0">
      <selection activeCell="A4" sqref="A4:F13"/>
    </sheetView>
  </sheetViews>
  <sheetFormatPr defaultRowHeight="15" x14ac:dyDescent="0.25"/>
  <cols>
    <col min="1" max="1" width="17.42578125" customWidth="1"/>
  </cols>
  <sheetData>
    <row r="1" spans="1:10" ht="27" thickBot="1" x14ac:dyDescent="0.45">
      <c r="A1" s="40" t="s">
        <v>117</v>
      </c>
    </row>
    <row r="2" spans="1:10" ht="16.5" thickTop="1" thickBot="1" x14ac:dyDescent="0.3">
      <c r="A2" s="27" t="s">
        <v>19</v>
      </c>
      <c r="B2" s="31"/>
      <c r="C2" s="31"/>
      <c r="D2" s="31"/>
      <c r="E2" s="31"/>
      <c r="F2" s="32"/>
      <c r="G2" s="34"/>
      <c r="H2" s="34"/>
      <c r="I2" s="34"/>
      <c r="J2" s="34"/>
    </row>
    <row r="3" spans="1:10" ht="16.5" thickTop="1" thickBot="1" x14ac:dyDescent="0.3">
      <c r="A3" s="28" t="s">
        <v>2</v>
      </c>
      <c r="B3" s="28" t="s">
        <v>3</v>
      </c>
      <c r="C3" s="28" t="s">
        <v>4</v>
      </c>
      <c r="D3" s="28" t="s">
        <v>5</v>
      </c>
      <c r="E3" s="28" t="s">
        <v>6</v>
      </c>
      <c r="F3" s="28" t="s">
        <v>7</v>
      </c>
      <c r="G3" s="34"/>
      <c r="H3" s="28" t="s">
        <v>8</v>
      </c>
      <c r="I3" s="28" t="s">
        <v>5</v>
      </c>
      <c r="J3" s="28" t="s">
        <v>9</v>
      </c>
    </row>
    <row r="4" spans="1:10" ht="16.5" thickTop="1" thickBot="1" x14ac:dyDescent="0.3">
      <c r="A4" s="20">
        <v>43037.551585648151</v>
      </c>
      <c r="B4" s="4" t="s">
        <v>0</v>
      </c>
      <c r="C4" s="4" t="s">
        <v>1</v>
      </c>
      <c r="D4" s="4">
        <v>529</v>
      </c>
      <c r="E4" s="4">
        <v>18.72</v>
      </c>
      <c r="F4" s="4">
        <v>43.59</v>
      </c>
      <c r="H4" s="4">
        <v>0</v>
      </c>
      <c r="I4" s="4">
        <f>D4</f>
        <v>529</v>
      </c>
      <c r="J4" s="36">
        <f>SLOPE(I4:I15,H4:H15)</f>
        <v>0.25233100233100225</v>
      </c>
    </row>
    <row r="5" spans="1:10" ht="15.75" thickTop="1" x14ac:dyDescent="0.25">
      <c r="A5" s="21">
        <v>43037.551932870374</v>
      </c>
      <c r="B5" s="10" t="s">
        <v>0</v>
      </c>
      <c r="C5" s="10" t="s">
        <v>1</v>
      </c>
      <c r="D5" s="10">
        <v>531</v>
      </c>
      <c r="E5" s="10">
        <v>18.420000000000002</v>
      </c>
      <c r="F5" s="10">
        <v>45.01</v>
      </c>
      <c r="H5" s="10">
        <v>30</v>
      </c>
      <c r="I5" s="10">
        <f>D5</f>
        <v>531</v>
      </c>
    </row>
    <row r="6" spans="1:10" x14ac:dyDescent="0.25">
      <c r="A6" s="21">
        <v>43037.55228009259</v>
      </c>
      <c r="B6" s="10" t="s">
        <v>0</v>
      </c>
      <c r="C6" s="10" t="s">
        <v>1</v>
      </c>
      <c r="D6" s="10">
        <v>544</v>
      </c>
      <c r="E6" s="10">
        <v>18.149999999999999</v>
      </c>
      <c r="F6" s="10">
        <v>46.37</v>
      </c>
      <c r="H6" s="10">
        <v>60</v>
      </c>
      <c r="I6" s="10">
        <f t="shared" ref="I6:I15" si="0">D6</f>
        <v>544</v>
      </c>
    </row>
    <row r="7" spans="1:10" x14ac:dyDescent="0.25">
      <c r="A7" s="21">
        <v>43037.552627314813</v>
      </c>
      <c r="B7" s="10" t="s">
        <v>0</v>
      </c>
      <c r="C7" s="10" t="s">
        <v>1</v>
      </c>
      <c r="D7" s="10">
        <v>551</v>
      </c>
      <c r="E7" s="10">
        <v>17.940000000000001</v>
      </c>
      <c r="F7" s="10">
        <v>47.72</v>
      </c>
      <c r="H7" s="10">
        <v>90</v>
      </c>
      <c r="I7" s="10">
        <f t="shared" si="0"/>
        <v>551</v>
      </c>
    </row>
    <row r="8" spans="1:10" x14ac:dyDescent="0.25">
      <c r="A8" s="21">
        <v>43037.552974537037</v>
      </c>
      <c r="B8" s="10" t="s">
        <v>0</v>
      </c>
      <c r="C8" s="10" t="s">
        <v>1</v>
      </c>
      <c r="D8" s="10">
        <v>570</v>
      </c>
      <c r="E8" s="10">
        <v>17.72</v>
      </c>
      <c r="F8" s="10">
        <v>48.94</v>
      </c>
      <c r="H8" s="10">
        <v>120</v>
      </c>
      <c r="I8" s="10">
        <f t="shared" si="0"/>
        <v>570</v>
      </c>
    </row>
    <row r="9" spans="1:10" x14ac:dyDescent="0.25">
      <c r="A9" s="21">
        <v>43037.55332175926</v>
      </c>
      <c r="B9" s="10" t="s">
        <v>0</v>
      </c>
      <c r="C9" s="10" t="s">
        <v>1</v>
      </c>
      <c r="D9" s="10">
        <v>589</v>
      </c>
      <c r="E9" s="10">
        <v>17.54</v>
      </c>
      <c r="F9" s="10">
        <v>50.1</v>
      </c>
      <c r="H9" s="10">
        <v>150</v>
      </c>
      <c r="I9" s="10">
        <f t="shared" si="0"/>
        <v>589</v>
      </c>
    </row>
    <row r="10" spans="1:10" x14ac:dyDescent="0.25">
      <c r="A10" s="21">
        <v>43037.553668981483</v>
      </c>
      <c r="B10" s="10" t="s">
        <v>0</v>
      </c>
      <c r="C10" s="10" t="s">
        <v>1</v>
      </c>
      <c r="D10" s="10">
        <v>609</v>
      </c>
      <c r="E10" s="10">
        <v>17.399999999999999</v>
      </c>
      <c r="F10" s="10">
        <v>51.21</v>
      </c>
      <c r="H10" s="10">
        <v>180</v>
      </c>
      <c r="I10" s="10">
        <f t="shared" si="0"/>
        <v>609</v>
      </c>
    </row>
    <row r="11" spans="1:10" x14ac:dyDescent="0.25">
      <c r="A11" s="21">
        <v>43037.554016203707</v>
      </c>
      <c r="B11" s="10" t="s">
        <v>0</v>
      </c>
      <c r="C11" s="10" t="s">
        <v>1</v>
      </c>
      <c r="D11" s="10">
        <v>624</v>
      </c>
      <c r="E11" s="10">
        <v>17.260000000000002</v>
      </c>
      <c r="F11" s="10">
        <v>52.25</v>
      </c>
      <c r="H11" s="10">
        <v>210</v>
      </c>
      <c r="I11" s="10">
        <f t="shared" si="0"/>
        <v>624</v>
      </c>
    </row>
    <row r="12" spans="1:10" x14ac:dyDescent="0.25">
      <c r="A12" s="21">
        <v>43037.554363425923</v>
      </c>
      <c r="B12" s="10" t="s">
        <v>0</v>
      </c>
      <c r="C12" s="10" t="s">
        <v>1</v>
      </c>
      <c r="D12" s="10">
        <v>644</v>
      </c>
      <c r="E12" s="10">
        <v>17.14</v>
      </c>
      <c r="F12" s="10">
        <v>53.22</v>
      </c>
      <c r="H12" s="10">
        <v>240</v>
      </c>
      <c r="I12" s="10">
        <f t="shared" si="0"/>
        <v>644</v>
      </c>
    </row>
    <row r="13" spans="1:10" x14ac:dyDescent="0.25">
      <c r="A13" s="21">
        <v>43037.554710648146</v>
      </c>
      <c r="B13" s="10" t="s">
        <v>0</v>
      </c>
      <c r="C13" s="10" t="s">
        <v>1</v>
      </c>
      <c r="D13" s="10">
        <v>635</v>
      </c>
      <c r="E13" s="10">
        <v>17.86</v>
      </c>
      <c r="F13" s="10">
        <v>53.35</v>
      </c>
      <c r="H13" s="10">
        <v>270</v>
      </c>
      <c r="I13" s="10">
        <f t="shared" si="0"/>
        <v>635</v>
      </c>
    </row>
    <row r="14" spans="1:10" x14ac:dyDescent="0.25">
      <c r="A14" s="21">
        <v>43037.55505787037</v>
      </c>
      <c r="B14" s="10" t="s">
        <v>0</v>
      </c>
      <c r="C14" s="10" t="s">
        <v>1</v>
      </c>
      <c r="D14" s="10">
        <v>602</v>
      </c>
      <c r="E14" s="10">
        <v>19.41</v>
      </c>
      <c r="F14" s="10">
        <v>49.59</v>
      </c>
      <c r="H14" s="10">
        <v>300</v>
      </c>
      <c r="I14" s="10">
        <f t="shared" si="0"/>
        <v>602</v>
      </c>
    </row>
    <row r="15" spans="1:10" ht="15.75" thickBot="1" x14ac:dyDescent="0.3">
      <c r="A15" s="22">
        <v>43037.555405092593</v>
      </c>
      <c r="B15" s="5" t="s">
        <v>0</v>
      </c>
      <c r="C15" s="5" t="s">
        <v>1</v>
      </c>
      <c r="D15" s="5">
        <v>551</v>
      </c>
      <c r="E15" s="5">
        <v>20.76</v>
      </c>
      <c r="F15" s="5">
        <v>43.56</v>
      </c>
      <c r="H15" s="5">
        <v>330</v>
      </c>
      <c r="I15" s="5">
        <f t="shared" si="0"/>
        <v>551</v>
      </c>
    </row>
    <row r="16" spans="1:10" ht="16.5" thickTop="1" thickBot="1" x14ac:dyDescent="0.3">
      <c r="A16" s="1"/>
    </row>
    <row r="17" spans="1:10" ht="16.5" thickTop="1" thickBot="1" x14ac:dyDescent="0.3">
      <c r="A17" s="27" t="s">
        <v>20</v>
      </c>
      <c r="B17" s="31"/>
      <c r="C17" s="31"/>
      <c r="D17" s="31"/>
      <c r="E17" s="31"/>
      <c r="F17" s="32"/>
      <c r="G17" s="34"/>
      <c r="H17" s="34"/>
      <c r="I17" s="34"/>
      <c r="J17" s="34"/>
    </row>
    <row r="18" spans="1:10" ht="16.5" thickTop="1" thickBot="1" x14ac:dyDescent="0.3">
      <c r="A18" s="28" t="s">
        <v>2</v>
      </c>
      <c r="B18" s="28" t="s">
        <v>3</v>
      </c>
      <c r="C18" s="28" t="s">
        <v>4</v>
      </c>
      <c r="D18" s="28" t="s">
        <v>5</v>
      </c>
      <c r="E18" s="28" t="s">
        <v>6</v>
      </c>
      <c r="F18" s="28" t="s">
        <v>7</v>
      </c>
      <c r="G18" s="34"/>
      <c r="H18" s="28" t="s">
        <v>8</v>
      </c>
      <c r="I18" s="28" t="s">
        <v>5</v>
      </c>
      <c r="J18" s="28" t="s">
        <v>9</v>
      </c>
    </row>
    <row r="19" spans="1:10" ht="16.5" thickTop="1" thickBot="1" x14ac:dyDescent="0.3">
      <c r="A19" s="20">
        <v>43037.557488425926</v>
      </c>
      <c r="B19" s="4" t="s">
        <v>0</v>
      </c>
      <c r="C19" s="4" t="s">
        <v>1</v>
      </c>
      <c r="D19" s="4">
        <v>514</v>
      </c>
      <c r="E19" s="4">
        <v>21.5</v>
      </c>
      <c r="F19" s="4">
        <v>34.020000000000003</v>
      </c>
      <c r="H19" s="4">
        <v>0</v>
      </c>
      <c r="I19" s="4">
        <f>D19</f>
        <v>514</v>
      </c>
      <c r="J19" s="36">
        <f>SLOPE(I19:I30,H19:H30)</f>
        <v>0.27564102564102572</v>
      </c>
    </row>
    <row r="20" spans="1:10" ht="15.75" thickTop="1" x14ac:dyDescent="0.25">
      <c r="A20" s="21">
        <v>43037.557835648149</v>
      </c>
      <c r="B20" s="10" t="s">
        <v>0</v>
      </c>
      <c r="C20" s="10" t="s">
        <v>1</v>
      </c>
      <c r="D20" s="10">
        <v>516</v>
      </c>
      <c r="E20" s="10">
        <v>20.92</v>
      </c>
      <c r="F20" s="10">
        <v>35.6</v>
      </c>
      <c r="H20" s="10">
        <v>30</v>
      </c>
      <c r="I20" s="10">
        <f>D20</f>
        <v>516</v>
      </c>
    </row>
    <row r="21" spans="1:10" x14ac:dyDescent="0.25">
      <c r="A21" s="21">
        <v>43037.558182870373</v>
      </c>
      <c r="B21" s="10" t="s">
        <v>0</v>
      </c>
      <c r="C21" s="10" t="s">
        <v>1</v>
      </c>
      <c r="D21" s="10">
        <v>523</v>
      </c>
      <c r="E21" s="10">
        <v>20.440000000000001</v>
      </c>
      <c r="F21" s="10">
        <v>37.159999999999997</v>
      </c>
      <c r="H21" s="10">
        <v>60</v>
      </c>
      <c r="I21" s="10">
        <f t="shared" ref="I21:I30" si="1">D21</f>
        <v>523</v>
      </c>
    </row>
    <row r="22" spans="1:10" x14ac:dyDescent="0.25">
      <c r="A22" s="21">
        <v>43037.558530092596</v>
      </c>
      <c r="B22" s="10" t="s">
        <v>0</v>
      </c>
      <c r="C22" s="10" t="s">
        <v>1</v>
      </c>
      <c r="D22" s="10">
        <v>530</v>
      </c>
      <c r="E22" s="10">
        <v>20</v>
      </c>
      <c r="F22" s="10">
        <v>38.74</v>
      </c>
      <c r="H22" s="10">
        <v>90</v>
      </c>
      <c r="I22" s="10">
        <f t="shared" si="1"/>
        <v>530</v>
      </c>
    </row>
    <row r="23" spans="1:10" x14ac:dyDescent="0.25">
      <c r="A23" s="21">
        <v>43037.558877314812</v>
      </c>
      <c r="B23" s="10" t="s">
        <v>0</v>
      </c>
      <c r="C23" s="10" t="s">
        <v>1</v>
      </c>
      <c r="D23" s="10">
        <v>542</v>
      </c>
      <c r="E23" s="10">
        <v>19.600000000000001</v>
      </c>
      <c r="F23" s="10">
        <v>40.26</v>
      </c>
      <c r="H23" s="10">
        <v>120</v>
      </c>
      <c r="I23" s="10">
        <f t="shared" si="1"/>
        <v>542</v>
      </c>
    </row>
    <row r="24" spans="1:10" x14ac:dyDescent="0.25">
      <c r="A24" s="21">
        <v>43037.559224537035</v>
      </c>
      <c r="B24" s="10" t="s">
        <v>0</v>
      </c>
      <c r="C24" s="10" t="s">
        <v>1</v>
      </c>
      <c r="D24" s="10">
        <v>551</v>
      </c>
      <c r="E24" s="10">
        <v>19.22</v>
      </c>
      <c r="F24" s="10">
        <v>41.81</v>
      </c>
      <c r="H24" s="10">
        <v>150</v>
      </c>
      <c r="I24" s="10">
        <f t="shared" si="1"/>
        <v>551</v>
      </c>
    </row>
    <row r="25" spans="1:10" x14ac:dyDescent="0.25">
      <c r="A25" s="21">
        <v>43037.559571759259</v>
      </c>
      <c r="B25" s="10" t="s">
        <v>0</v>
      </c>
      <c r="C25" s="10" t="s">
        <v>1</v>
      </c>
      <c r="D25" s="10">
        <v>572</v>
      </c>
      <c r="E25" s="10">
        <v>18.899999999999999</v>
      </c>
      <c r="F25" s="10">
        <v>43.27</v>
      </c>
      <c r="H25" s="10">
        <v>180</v>
      </c>
      <c r="I25" s="10">
        <f t="shared" si="1"/>
        <v>572</v>
      </c>
    </row>
    <row r="26" spans="1:10" x14ac:dyDescent="0.25">
      <c r="A26" s="21">
        <v>43037.559918981482</v>
      </c>
      <c r="B26" s="10" t="s">
        <v>0</v>
      </c>
      <c r="C26" s="10" t="s">
        <v>1</v>
      </c>
      <c r="D26" s="10">
        <v>584</v>
      </c>
      <c r="E26" s="10">
        <v>18.62</v>
      </c>
      <c r="F26" s="10">
        <v>44.66</v>
      </c>
      <c r="H26" s="10">
        <v>210</v>
      </c>
      <c r="I26" s="10">
        <f t="shared" si="1"/>
        <v>584</v>
      </c>
    </row>
    <row r="27" spans="1:10" x14ac:dyDescent="0.25">
      <c r="A27" s="21">
        <v>43037.560266203705</v>
      </c>
      <c r="B27" s="10" t="s">
        <v>0</v>
      </c>
      <c r="C27" s="10" t="s">
        <v>1</v>
      </c>
      <c r="D27" s="10">
        <v>603</v>
      </c>
      <c r="E27" s="10">
        <v>18.399999999999999</v>
      </c>
      <c r="F27" s="10">
        <v>45.98</v>
      </c>
      <c r="H27" s="10">
        <v>240</v>
      </c>
      <c r="I27" s="10">
        <f t="shared" si="1"/>
        <v>603</v>
      </c>
    </row>
    <row r="28" spans="1:10" x14ac:dyDescent="0.25">
      <c r="A28" s="21">
        <v>43037.560613425929</v>
      </c>
      <c r="B28" s="10" t="s">
        <v>0</v>
      </c>
      <c r="C28" s="10" t="s">
        <v>1</v>
      </c>
      <c r="D28" s="10">
        <v>609</v>
      </c>
      <c r="E28" s="10">
        <v>18.98</v>
      </c>
      <c r="F28" s="10">
        <v>46.37</v>
      </c>
      <c r="H28" s="10">
        <v>270</v>
      </c>
      <c r="I28" s="10">
        <f t="shared" si="1"/>
        <v>609</v>
      </c>
    </row>
    <row r="29" spans="1:10" x14ac:dyDescent="0.25">
      <c r="A29" s="21">
        <v>43037.560960648145</v>
      </c>
      <c r="B29" s="10" t="s">
        <v>0</v>
      </c>
      <c r="C29" s="10" t="s">
        <v>1</v>
      </c>
      <c r="D29" s="10">
        <v>589</v>
      </c>
      <c r="E29" s="10">
        <v>20.2</v>
      </c>
      <c r="F29" s="10">
        <v>44.88</v>
      </c>
      <c r="H29" s="10">
        <v>300</v>
      </c>
      <c r="I29" s="10">
        <f t="shared" si="1"/>
        <v>589</v>
      </c>
    </row>
    <row r="30" spans="1:10" ht="15.75" thickBot="1" x14ac:dyDescent="0.3">
      <c r="A30" s="22">
        <v>43037.561307870368</v>
      </c>
      <c r="B30" s="5" t="s">
        <v>0</v>
      </c>
      <c r="C30" s="5" t="s">
        <v>1</v>
      </c>
      <c r="D30" s="5">
        <v>568</v>
      </c>
      <c r="E30" s="5">
        <v>21.32</v>
      </c>
      <c r="F30" s="5">
        <v>40.590000000000003</v>
      </c>
      <c r="H30" s="5">
        <v>330</v>
      </c>
      <c r="I30" s="5">
        <f t="shared" si="1"/>
        <v>568</v>
      </c>
    </row>
    <row r="31" spans="1:10" ht="16.5" thickTop="1" thickBot="1" x14ac:dyDescent="0.3">
      <c r="A31" s="1"/>
    </row>
    <row r="32" spans="1:10" ht="16.5" thickTop="1" thickBot="1" x14ac:dyDescent="0.3">
      <c r="A32" s="37" t="s">
        <v>21</v>
      </c>
      <c r="B32" s="31"/>
      <c r="C32" s="31"/>
      <c r="D32" s="31"/>
      <c r="E32" s="31"/>
      <c r="F32" s="32"/>
      <c r="G32" s="34"/>
      <c r="H32" s="34"/>
      <c r="I32" s="34"/>
      <c r="J32" s="34"/>
    </row>
    <row r="33" spans="1:11" ht="16.5" thickTop="1" thickBot="1" x14ac:dyDescent="0.3">
      <c r="A33" s="33" t="s">
        <v>2</v>
      </c>
      <c r="B33" s="38" t="s">
        <v>3</v>
      </c>
      <c r="C33" s="28" t="s">
        <v>4</v>
      </c>
      <c r="D33" s="28" t="s">
        <v>5</v>
      </c>
      <c r="E33" s="28" t="s">
        <v>6</v>
      </c>
      <c r="F33" s="28" t="s">
        <v>7</v>
      </c>
      <c r="G33" s="34"/>
      <c r="H33" s="28" t="s">
        <v>8</v>
      </c>
      <c r="I33" s="28" t="s">
        <v>5</v>
      </c>
      <c r="J33" s="28" t="s">
        <v>9</v>
      </c>
    </row>
    <row r="34" spans="1:11" ht="16.5" thickTop="1" thickBot="1" x14ac:dyDescent="0.3">
      <c r="A34" s="21">
        <v>43037.563738425924</v>
      </c>
      <c r="B34" s="4" t="s">
        <v>0</v>
      </c>
      <c r="C34" s="4" t="s">
        <v>1</v>
      </c>
      <c r="D34" s="4">
        <v>522</v>
      </c>
      <c r="E34" s="4">
        <v>22.8</v>
      </c>
      <c r="F34" s="4">
        <v>34.71</v>
      </c>
      <c r="H34" s="4">
        <v>0</v>
      </c>
      <c r="I34" s="4">
        <f>D34</f>
        <v>522</v>
      </c>
      <c r="J34" s="36">
        <f>SLOPE(I34:I45,H34:H45)</f>
        <v>0.30745920745920741</v>
      </c>
    </row>
    <row r="35" spans="1:11" ht="15.75" thickTop="1" x14ac:dyDescent="0.25">
      <c r="A35" s="21">
        <v>43037.564085648148</v>
      </c>
      <c r="B35" s="10" t="s">
        <v>0</v>
      </c>
      <c r="C35" s="10" t="s">
        <v>1</v>
      </c>
      <c r="D35" s="10">
        <v>528</v>
      </c>
      <c r="E35" s="10">
        <v>22.26</v>
      </c>
      <c r="F35" s="10">
        <v>36.299999999999997</v>
      </c>
      <c r="H35" s="10">
        <v>30</v>
      </c>
      <c r="I35" s="10">
        <f>D35</f>
        <v>528</v>
      </c>
    </row>
    <row r="36" spans="1:11" x14ac:dyDescent="0.25">
      <c r="A36" s="21">
        <v>43037.564432870371</v>
      </c>
      <c r="B36" s="10" t="s">
        <v>0</v>
      </c>
      <c r="C36" s="10" t="s">
        <v>1</v>
      </c>
      <c r="D36" s="10">
        <v>535</v>
      </c>
      <c r="E36" s="10">
        <v>21.73</v>
      </c>
      <c r="F36" s="10">
        <v>37.85</v>
      </c>
      <c r="H36" s="10">
        <v>60</v>
      </c>
      <c r="I36" s="10">
        <f t="shared" ref="I36:I45" si="2">D36</f>
        <v>535</v>
      </c>
    </row>
    <row r="37" spans="1:11" x14ac:dyDescent="0.25">
      <c r="A37" s="21">
        <v>43037.564780092594</v>
      </c>
      <c r="B37" s="10" t="s">
        <v>0</v>
      </c>
      <c r="C37" s="10" t="s">
        <v>1</v>
      </c>
      <c r="D37" s="10">
        <v>547</v>
      </c>
      <c r="E37" s="10">
        <v>21.24</v>
      </c>
      <c r="F37" s="10">
        <v>39.4</v>
      </c>
      <c r="H37" s="10">
        <v>90</v>
      </c>
      <c r="I37" s="10">
        <f t="shared" si="2"/>
        <v>547</v>
      </c>
    </row>
    <row r="38" spans="1:11" x14ac:dyDescent="0.25">
      <c r="A38" s="21">
        <v>43037.565127314818</v>
      </c>
      <c r="B38" s="10" t="s">
        <v>0</v>
      </c>
      <c r="C38" s="10" t="s">
        <v>1</v>
      </c>
      <c r="D38" s="10">
        <v>563</v>
      </c>
      <c r="E38" s="10">
        <v>20.78</v>
      </c>
      <c r="F38" s="10">
        <v>40.92</v>
      </c>
      <c r="H38" s="10">
        <v>120</v>
      </c>
      <c r="I38" s="10">
        <f t="shared" si="2"/>
        <v>563</v>
      </c>
    </row>
    <row r="39" spans="1:11" x14ac:dyDescent="0.25">
      <c r="A39" s="21">
        <v>43037.565474537034</v>
      </c>
      <c r="B39" s="10" t="s">
        <v>0</v>
      </c>
      <c r="C39" s="10" t="s">
        <v>1</v>
      </c>
      <c r="D39" s="10">
        <v>578</v>
      </c>
      <c r="E39" s="10">
        <v>20.38</v>
      </c>
      <c r="F39" s="10">
        <v>42.4</v>
      </c>
      <c r="H39" s="10">
        <v>150</v>
      </c>
      <c r="I39" s="10">
        <f t="shared" si="2"/>
        <v>578</v>
      </c>
    </row>
    <row r="40" spans="1:11" x14ac:dyDescent="0.25">
      <c r="A40" s="21">
        <v>43037.565821759257</v>
      </c>
      <c r="B40" s="10" t="s">
        <v>0</v>
      </c>
      <c r="C40" s="10" t="s">
        <v>1</v>
      </c>
      <c r="D40" s="10">
        <v>595</v>
      </c>
      <c r="E40" s="10">
        <v>19.989999999999998</v>
      </c>
      <c r="F40" s="10">
        <v>43.79</v>
      </c>
      <c r="H40" s="10">
        <v>180</v>
      </c>
      <c r="I40" s="10">
        <f t="shared" si="2"/>
        <v>595</v>
      </c>
    </row>
    <row r="41" spans="1:11" x14ac:dyDescent="0.25">
      <c r="A41" s="21">
        <v>43037.566168981481</v>
      </c>
      <c r="B41" s="10" t="s">
        <v>0</v>
      </c>
      <c r="C41" s="10" t="s">
        <v>1</v>
      </c>
      <c r="D41" s="10">
        <v>611</v>
      </c>
      <c r="E41" s="10">
        <v>19.66</v>
      </c>
      <c r="F41" s="10">
        <v>45.08</v>
      </c>
      <c r="H41" s="10">
        <v>210</v>
      </c>
      <c r="I41" s="10">
        <f t="shared" si="2"/>
        <v>611</v>
      </c>
    </row>
    <row r="42" spans="1:11" x14ac:dyDescent="0.25">
      <c r="A42" s="21">
        <v>43037.566516203704</v>
      </c>
      <c r="B42" s="10" t="s">
        <v>0</v>
      </c>
      <c r="C42" s="10" t="s">
        <v>1</v>
      </c>
      <c r="D42" s="10">
        <v>636</v>
      </c>
      <c r="E42" s="10">
        <v>19.41</v>
      </c>
      <c r="F42" s="10">
        <v>46.43</v>
      </c>
      <c r="H42" s="10">
        <v>240</v>
      </c>
      <c r="I42" s="10">
        <f t="shared" si="2"/>
        <v>636</v>
      </c>
    </row>
    <row r="43" spans="1:11" x14ac:dyDescent="0.25">
      <c r="A43" s="21">
        <v>43037.566863425927</v>
      </c>
      <c r="B43" s="10" t="s">
        <v>0</v>
      </c>
      <c r="C43" s="10" t="s">
        <v>1</v>
      </c>
      <c r="D43" s="10">
        <v>617</v>
      </c>
      <c r="E43" s="10">
        <v>20.51</v>
      </c>
      <c r="F43" s="10">
        <v>45.66</v>
      </c>
      <c r="H43" s="10">
        <v>270</v>
      </c>
      <c r="I43" s="10">
        <f t="shared" si="2"/>
        <v>617</v>
      </c>
    </row>
    <row r="44" spans="1:11" x14ac:dyDescent="0.25">
      <c r="A44" s="21">
        <v>43037.567210648151</v>
      </c>
      <c r="B44" s="10" t="s">
        <v>0</v>
      </c>
      <c r="C44" s="10" t="s">
        <v>1</v>
      </c>
      <c r="D44" s="10">
        <v>602</v>
      </c>
      <c r="E44" s="10">
        <v>20.34</v>
      </c>
      <c r="F44" s="10">
        <v>44.43</v>
      </c>
      <c r="H44" s="10">
        <v>300</v>
      </c>
      <c r="I44" s="10">
        <f t="shared" si="2"/>
        <v>602</v>
      </c>
    </row>
    <row r="45" spans="1:11" ht="15.75" thickBot="1" x14ac:dyDescent="0.3">
      <c r="A45" s="22">
        <v>43037.567557870374</v>
      </c>
      <c r="B45" s="5" t="s">
        <v>0</v>
      </c>
      <c r="C45" s="5" t="s">
        <v>1</v>
      </c>
      <c r="D45" s="5">
        <v>594</v>
      </c>
      <c r="E45" s="5">
        <v>19.829999999999998</v>
      </c>
      <c r="F45" s="5">
        <v>44.95</v>
      </c>
      <c r="H45" s="5">
        <v>330</v>
      </c>
      <c r="I45" s="5">
        <f t="shared" si="2"/>
        <v>594</v>
      </c>
    </row>
    <row r="46" spans="1:11" ht="16.5" thickTop="1" thickBot="1" x14ac:dyDescent="0.3"/>
    <row r="47" spans="1:11" ht="16.5" thickTop="1" thickBot="1" x14ac:dyDescent="0.3">
      <c r="B47" s="27" t="s">
        <v>82</v>
      </c>
      <c r="C47" s="31"/>
      <c r="D47" s="32"/>
      <c r="H47" s="30" t="s">
        <v>16</v>
      </c>
      <c r="I47" s="29"/>
      <c r="J47" s="19">
        <f>AVERAGE(J34,J19,J4)</f>
        <v>0.27847707847707842</v>
      </c>
    </row>
    <row r="48" spans="1:11" ht="16.5" thickTop="1" thickBot="1" x14ac:dyDescent="0.3">
      <c r="B48" s="28" t="s">
        <v>81</v>
      </c>
      <c r="C48" s="28" t="s">
        <v>79</v>
      </c>
      <c r="D48" s="28" t="s">
        <v>80</v>
      </c>
      <c r="H48" s="30" t="s">
        <v>15</v>
      </c>
      <c r="I48" s="29"/>
      <c r="J48" s="9">
        <f>AVERAGE(E34:E45,E19:E30,E4:E15)</f>
        <v>19.593055555555551</v>
      </c>
      <c r="K48" s="9">
        <f>J48+273</f>
        <v>292.59305555555557</v>
      </c>
    </row>
    <row r="49" spans="1:11" ht="15.75" thickTop="1" x14ac:dyDescent="0.25">
      <c r="B49" s="10">
        <v>1</v>
      </c>
      <c r="C49" s="14">
        <v>0.55138888888888882</v>
      </c>
      <c r="D49" s="14">
        <v>0.55486111111111114</v>
      </c>
      <c r="H49" s="3"/>
      <c r="I49" s="3"/>
      <c r="J49" s="3"/>
      <c r="K49" s="3"/>
    </row>
    <row r="50" spans="1:11" x14ac:dyDescent="0.25">
      <c r="B50" s="10">
        <v>2</v>
      </c>
      <c r="C50" s="15">
        <v>0.55694444444444446</v>
      </c>
      <c r="D50" s="15">
        <v>0.56111111111111112</v>
      </c>
      <c r="H50" s="3"/>
      <c r="I50" s="3"/>
      <c r="J50" s="3"/>
      <c r="K50" s="3"/>
    </row>
    <row r="51" spans="1:11" ht="15.75" thickBot="1" x14ac:dyDescent="0.3">
      <c r="B51" s="5">
        <v>3</v>
      </c>
      <c r="C51" s="16">
        <v>0.56319444444444444</v>
      </c>
      <c r="D51" s="16">
        <v>0.56736111111111109</v>
      </c>
      <c r="H51" s="3"/>
      <c r="I51" s="3"/>
      <c r="J51" s="3"/>
      <c r="K51" s="3"/>
    </row>
    <row r="52" spans="1:11" ht="16.5" thickTop="1" thickBot="1" x14ac:dyDescent="0.3"/>
    <row r="53" spans="1:11" ht="16.5" thickTop="1" thickBot="1" x14ac:dyDescent="0.3">
      <c r="A53" s="27" t="s">
        <v>22</v>
      </c>
      <c r="B53" s="31"/>
      <c r="C53" s="31"/>
      <c r="D53" s="31"/>
      <c r="E53" s="31"/>
      <c r="F53" s="32"/>
    </row>
    <row r="54" spans="1:11" ht="16.5" thickTop="1" thickBot="1" x14ac:dyDescent="0.3">
      <c r="A54" s="28" t="s">
        <v>2</v>
      </c>
      <c r="B54" s="28" t="s">
        <v>3</v>
      </c>
      <c r="C54" s="28" t="s">
        <v>4</v>
      </c>
      <c r="D54" s="28" t="s">
        <v>5</v>
      </c>
      <c r="E54" s="28" t="s">
        <v>6</v>
      </c>
      <c r="F54" s="28" t="s">
        <v>7</v>
      </c>
    </row>
    <row r="55" spans="1:11" ht="15.75" thickTop="1" x14ac:dyDescent="0.25">
      <c r="A55" s="21">
        <v>43037.549849537034</v>
      </c>
      <c r="B55" s="10" t="s">
        <v>0</v>
      </c>
      <c r="C55" s="10" t="s">
        <v>1</v>
      </c>
      <c r="D55" s="10">
        <v>530</v>
      </c>
      <c r="E55" s="10">
        <v>21.09</v>
      </c>
      <c r="F55" s="10">
        <v>43.37</v>
      </c>
    </row>
    <row r="56" spans="1:11" x14ac:dyDescent="0.25">
      <c r="A56" s="21">
        <v>43037.550196759257</v>
      </c>
      <c r="B56" s="10" t="s">
        <v>0</v>
      </c>
      <c r="C56" s="10" t="s">
        <v>1</v>
      </c>
      <c r="D56" s="10">
        <v>525</v>
      </c>
      <c r="E56" s="10">
        <v>21.1</v>
      </c>
      <c r="F56" s="10">
        <v>40.520000000000003</v>
      </c>
    </row>
    <row r="57" spans="1:11" x14ac:dyDescent="0.25">
      <c r="A57" s="21">
        <v>43037.550543981481</v>
      </c>
      <c r="B57" s="10" t="s">
        <v>0</v>
      </c>
      <c r="C57" s="10" t="s">
        <v>1</v>
      </c>
      <c r="D57" s="10">
        <v>515</v>
      </c>
      <c r="E57" s="10">
        <v>20.53</v>
      </c>
      <c r="F57" s="10">
        <v>39.86</v>
      </c>
    </row>
    <row r="58" spans="1:11" x14ac:dyDescent="0.25">
      <c r="A58" s="21">
        <v>43037.550891203704</v>
      </c>
      <c r="B58" s="10" t="s">
        <v>0</v>
      </c>
      <c r="C58" s="10" t="s">
        <v>1</v>
      </c>
      <c r="D58" s="10">
        <v>519</v>
      </c>
      <c r="E58" s="10">
        <v>19.670000000000002</v>
      </c>
      <c r="F58" s="10">
        <v>40.85</v>
      </c>
    </row>
    <row r="59" spans="1:11" x14ac:dyDescent="0.25">
      <c r="A59" s="21">
        <v>43037.551238425927</v>
      </c>
      <c r="B59" s="10" t="s">
        <v>0</v>
      </c>
      <c r="C59" s="10" t="s">
        <v>1</v>
      </c>
      <c r="D59" s="10">
        <v>515</v>
      </c>
      <c r="E59" s="10">
        <v>19.14</v>
      </c>
      <c r="F59" s="10">
        <v>42.24</v>
      </c>
    </row>
    <row r="60" spans="1:11" x14ac:dyDescent="0.25">
      <c r="A60" s="21">
        <v>43037.551585648151</v>
      </c>
      <c r="B60" s="10" t="s">
        <v>0</v>
      </c>
      <c r="C60" s="10" t="s">
        <v>1</v>
      </c>
      <c r="D60" s="10">
        <v>529</v>
      </c>
      <c r="E60" s="10">
        <v>18.72</v>
      </c>
      <c r="F60" s="10">
        <v>43.59</v>
      </c>
    </row>
    <row r="61" spans="1:11" x14ac:dyDescent="0.25">
      <c r="A61" s="21">
        <v>43037.551932870374</v>
      </c>
      <c r="B61" s="10" t="s">
        <v>0</v>
      </c>
      <c r="C61" s="10" t="s">
        <v>1</v>
      </c>
      <c r="D61" s="10">
        <v>531</v>
      </c>
      <c r="E61" s="10">
        <v>18.420000000000002</v>
      </c>
      <c r="F61" s="10">
        <v>45.01</v>
      </c>
    </row>
    <row r="62" spans="1:11" x14ac:dyDescent="0.25">
      <c r="A62" s="21">
        <v>43037.55228009259</v>
      </c>
      <c r="B62" s="10" t="s">
        <v>0</v>
      </c>
      <c r="C62" s="10" t="s">
        <v>1</v>
      </c>
      <c r="D62" s="10">
        <v>544</v>
      </c>
      <c r="E62" s="10">
        <v>18.149999999999999</v>
      </c>
      <c r="F62" s="10">
        <v>46.37</v>
      </c>
    </row>
    <row r="63" spans="1:11" x14ac:dyDescent="0.25">
      <c r="A63" s="21">
        <v>43037.552627314813</v>
      </c>
      <c r="B63" s="10" t="s">
        <v>0</v>
      </c>
      <c r="C63" s="10" t="s">
        <v>1</v>
      </c>
      <c r="D63" s="10">
        <v>551</v>
      </c>
      <c r="E63" s="10">
        <v>17.940000000000001</v>
      </c>
      <c r="F63" s="10">
        <v>47.72</v>
      </c>
    </row>
    <row r="64" spans="1:11" x14ac:dyDescent="0.25">
      <c r="A64" s="21">
        <v>43037.552974537037</v>
      </c>
      <c r="B64" s="10" t="s">
        <v>0</v>
      </c>
      <c r="C64" s="10" t="s">
        <v>1</v>
      </c>
      <c r="D64" s="10">
        <v>570</v>
      </c>
      <c r="E64" s="10">
        <v>17.72</v>
      </c>
      <c r="F64" s="10">
        <v>48.94</v>
      </c>
    </row>
    <row r="65" spans="1:6" x14ac:dyDescent="0.25">
      <c r="A65" s="21">
        <v>43037.55332175926</v>
      </c>
      <c r="B65" s="10" t="s">
        <v>0</v>
      </c>
      <c r="C65" s="10" t="s">
        <v>1</v>
      </c>
      <c r="D65" s="10">
        <v>589</v>
      </c>
      <c r="E65" s="10">
        <v>17.54</v>
      </c>
      <c r="F65" s="10">
        <v>50.1</v>
      </c>
    </row>
    <row r="66" spans="1:6" x14ac:dyDescent="0.25">
      <c r="A66" s="21">
        <v>43037.553668981483</v>
      </c>
      <c r="B66" s="10" t="s">
        <v>0</v>
      </c>
      <c r="C66" s="10" t="s">
        <v>1</v>
      </c>
      <c r="D66" s="10">
        <v>609</v>
      </c>
      <c r="E66" s="10">
        <v>17.399999999999999</v>
      </c>
      <c r="F66" s="10">
        <v>51.21</v>
      </c>
    </row>
    <row r="67" spans="1:6" x14ac:dyDescent="0.25">
      <c r="A67" s="21">
        <v>43037.554016203707</v>
      </c>
      <c r="B67" s="10" t="s">
        <v>0</v>
      </c>
      <c r="C67" s="10" t="s">
        <v>1</v>
      </c>
      <c r="D67" s="10">
        <v>624</v>
      </c>
      <c r="E67" s="10">
        <v>17.260000000000002</v>
      </c>
      <c r="F67" s="10">
        <v>52.25</v>
      </c>
    </row>
    <row r="68" spans="1:6" x14ac:dyDescent="0.25">
      <c r="A68" s="21">
        <v>43037.554363425923</v>
      </c>
      <c r="B68" s="10" t="s">
        <v>0</v>
      </c>
      <c r="C68" s="10" t="s">
        <v>1</v>
      </c>
      <c r="D68" s="10">
        <v>644</v>
      </c>
      <c r="E68" s="10">
        <v>17.14</v>
      </c>
      <c r="F68" s="10">
        <v>53.22</v>
      </c>
    </row>
    <row r="69" spans="1:6" x14ac:dyDescent="0.25">
      <c r="A69" s="21">
        <v>43037.554710648146</v>
      </c>
      <c r="B69" s="10" t="s">
        <v>0</v>
      </c>
      <c r="C69" s="10" t="s">
        <v>1</v>
      </c>
      <c r="D69" s="10">
        <v>635</v>
      </c>
      <c r="E69" s="10">
        <v>17.86</v>
      </c>
      <c r="F69" s="10">
        <v>53.35</v>
      </c>
    </row>
    <row r="70" spans="1:6" x14ac:dyDescent="0.25">
      <c r="A70" s="21">
        <v>43037.55505787037</v>
      </c>
      <c r="B70" s="10" t="s">
        <v>0</v>
      </c>
      <c r="C70" s="10" t="s">
        <v>1</v>
      </c>
      <c r="D70" s="10">
        <v>602</v>
      </c>
      <c r="E70" s="10">
        <v>19.41</v>
      </c>
      <c r="F70" s="10">
        <v>49.59</v>
      </c>
    </row>
    <row r="71" spans="1:6" x14ac:dyDescent="0.25">
      <c r="A71" s="21">
        <v>43037.555405092593</v>
      </c>
      <c r="B71" s="10" t="s">
        <v>0</v>
      </c>
      <c r="C71" s="10" t="s">
        <v>1</v>
      </c>
      <c r="D71" s="10">
        <v>551</v>
      </c>
      <c r="E71" s="10">
        <v>20.76</v>
      </c>
      <c r="F71" s="10">
        <v>43.56</v>
      </c>
    </row>
    <row r="72" spans="1:6" x14ac:dyDescent="0.25">
      <c r="A72" s="21">
        <v>43037.555752314816</v>
      </c>
      <c r="B72" s="10" t="s">
        <v>0</v>
      </c>
      <c r="C72" s="10" t="s">
        <v>1</v>
      </c>
      <c r="D72" s="10">
        <v>526</v>
      </c>
      <c r="E72" s="10">
        <v>21.64</v>
      </c>
      <c r="F72" s="10">
        <v>37.82</v>
      </c>
    </row>
    <row r="73" spans="1:6" x14ac:dyDescent="0.25">
      <c r="A73" s="21">
        <v>43037.55609953704</v>
      </c>
      <c r="B73" s="10" t="s">
        <v>0</v>
      </c>
      <c r="C73" s="10" t="s">
        <v>1</v>
      </c>
      <c r="D73" s="10">
        <v>523</v>
      </c>
      <c r="E73" s="10">
        <v>22.44</v>
      </c>
      <c r="F73" s="10">
        <v>34.65</v>
      </c>
    </row>
    <row r="74" spans="1:6" x14ac:dyDescent="0.25">
      <c r="A74" s="21">
        <v>43037.556446759256</v>
      </c>
      <c r="B74" s="10" t="s">
        <v>0</v>
      </c>
      <c r="C74" s="10" t="s">
        <v>1</v>
      </c>
      <c r="D74" s="10">
        <v>518</v>
      </c>
      <c r="E74" s="10">
        <v>23.36</v>
      </c>
      <c r="F74" s="10">
        <v>32.299999999999997</v>
      </c>
    </row>
    <row r="75" spans="1:6" x14ac:dyDescent="0.25">
      <c r="A75" s="21">
        <v>43037.556793981479</v>
      </c>
      <c r="B75" s="10" t="s">
        <v>0</v>
      </c>
      <c r="C75" s="10" t="s">
        <v>1</v>
      </c>
      <c r="D75" s="10">
        <v>510</v>
      </c>
      <c r="E75" s="10">
        <v>23.45</v>
      </c>
      <c r="F75" s="10">
        <v>31.86</v>
      </c>
    </row>
    <row r="76" spans="1:6" x14ac:dyDescent="0.25">
      <c r="A76" s="21">
        <v>43037.557141203702</v>
      </c>
      <c r="B76" s="10" t="s">
        <v>0</v>
      </c>
      <c r="C76" s="10" t="s">
        <v>1</v>
      </c>
      <c r="D76" s="10">
        <v>508</v>
      </c>
      <c r="E76" s="10">
        <v>22.26</v>
      </c>
      <c r="F76" s="10">
        <v>32.53</v>
      </c>
    </row>
    <row r="77" spans="1:6" x14ac:dyDescent="0.25">
      <c r="A77" s="21">
        <v>43037.557488425926</v>
      </c>
      <c r="B77" s="10" t="s">
        <v>0</v>
      </c>
      <c r="C77" s="10" t="s">
        <v>1</v>
      </c>
      <c r="D77" s="10">
        <v>514</v>
      </c>
      <c r="E77" s="10">
        <v>21.5</v>
      </c>
      <c r="F77" s="10">
        <v>34.020000000000003</v>
      </c>
    </row>
    <row r="78" spans="1:6" x14ac:dyDescent="0.25">
      <c r="A78" s="21">
        <v>43037.557835648149</v>
      </c>
      <c r="B78" s="10" t="s">
        <v>0</v>
      </c>
      <c r="C78" s="10" t="s">
        <v>1</v>
      </c>
      <c r="D78" s="10">
        <v>516</v>
      </c>
      <c r="E78" s="10">
        <v>20.92</v>
      </c>
      <c r="F78" s="10">
        <v>35.6</v>
      </c>
    </row>
    <row r="79" spans="1:6" x14ac:dyDescent="0.25">
      <c r="A79" s="21">
        <v>43037.558182870373</v>
      </c>
      <c r="B79" s="10" t="s">
        <v>0</v>
      </c>
      <c r="C79" s="10" t="s">
        <v>1</v>
      </c>
      <c r="D79" s="10">
        <v>523</v>
      </c>
      <c r="E79" s="10">
        <v>20.440000000000001</v>
      </c>
      <c r="F79" s="10">
        <v>37.159999999999997</v>
      </c>
    </row>
    <row r="80" spans="1:6" x14ac:dyDescent="0.25">
      <c r="A80" s="21">
        <v>43037.558530092596</v>
      </c>
      <c r="B80" s="10" t="s">
        <v>0</v>
      </c>
      <c r="C80" s="10" t="s">
        <v>1</v>
      </c>
      <c r="D80" s="10">
        <v>530</v>
      </c>
      <c r="E80" s="10">
        <v>20</v>
      </c>
      <c r="F80" s="10">
        <v>38.74</v>
      </c>
    </row>
    <row r="81" spans="1:6" x14ac:dyDescent="0.25">
      <c r="A81" s="21">
        <v>43037.558877314812</v>
      </c>
      <c r="B81" s="10" t="s">
        <v>0</v>
      </c>
      <c r="C81" s="10" t="s">
        <v>1</v>
      </c>
      <c r="D81" s="10">
        <v>542</v>
      </c>
      <c r="E81" s="10">
        <v>19.600000000000001</v>
      </c>
      <c r="F81" s="10">
        <v>40.26</v>
      </c>
    </row>
    <row r="82" spans="1:6" x14ac:dyDescent="0.25">
      <c r="A82" s="21">
        <v>43037.559224537035</v>
      </c>
      <c r="B82" s="10" t="s">
        <v>0</v>
      </c>
      <c r="C82" s="10" t="s">
        <v>1</v>
      </c>
      <c r="D82" s="10">
        <v>551</v>
      </c>
      <c r="E82" s="10">
        <v>19.22</v>
      </c>
      <c r="F82" s="10">
        <v>41.81</v>
      </c>
    </row>
    <row r="83" spans="1:6" x14ac:dyDescent="0.25">
      <c r="A83" s="21">
        <v>43037.559571759259</v>
      </c>
      <c r="B83" s="10" t="s">
        <v>0</v>
      </c>
      <c r="C83" s="10" t="s">
        <v>1</v>
      </c>
      <c r="D83" s="10">
        <v>572</v>
      </c>
      <c r="E83" s="10">
        <v>18.899999999999999</v>
      </c>
      <c r="F83" s="10">
        <v>43.27</v>
      </c>
    </row>
    <row r="84" spans="1:6" x14ac:dyDescent="0.25">
      <c r="A84" s="21">
        <v>43037.559918981482</v>
      </c>
      <c r="B84" s="10" t="s">
        <v>0</v>
      </c>
      <c r="C84" s="10" t="s">
        <v>1</v>
      </c>
      <c r="D84" s="10">
        <v>584</v>
      </c>
      <c r="E84" s="10">
        <v>18.62</v>
      </c>
      <c r="F84" s="10">
        <v>44.66</v>
      </c>
    </row>
    <row r="85" spans="1:6" x14ac:dyDescent="0.25">
      <c r="A85" s="21">
        <v>43037.560266203705</v>
      </c>
      <c r="B85" s="10" t="s">
        <v>0</v>
      </c>
      <c r="C85" s="10" t="s">
        <v>1</v>
      </c>
      <c r="D85" s="10">
        <v>603</v>
      </c>
      <c r="E85" s="10">
        <v>18.399999999999999</v>
      </c>
      <c r="F85" s="10">
        <v>45.98</v>
      </c>
    </row>
    <row r="86" spans="1:6" x14ac:dyDescent="0.25">
      <c r="A86" s="21">
        <v>43037.560613425929</v>
      </c>
      <c r="B86" s="10" t="s">
        <v>0</v>
      </c>
      <c r="C86" s="10" t="s">
        <v>1</v>
      </c>
      <c r="D86" s="10">
        <v>609</v>
      </c>
      <c r="E86" s="10">
        <v>18.98</v>
      </c>
      <c r="F86" s="10">
        <v>46.37</v>
      </c>
    </row>
    <row r="87" spans="1:6" x14ac:dyDescent="0.25">
      <c r="A87" s="21">
        <v>43037.560960648145</v>
      </c>
      <c r="B87" s="10" t="s">
        <v>0</v>
      </c>
      <c r="C87" s="10" t="s">
        <v>1</v>
      </c>
      <c r="D87" s="10">
        <v>589</v>
      </c>
      <c r="E87" s="10">
        <v>20.2</v>
      </c>
      <c r="F87" s="10">
        <v>44.88</v>
      </c>
    </row>
    <row r="88" spans="1:6" x14ac:dyDescent="0.25">
      <c r="A88" s="21">
        <v>43037.561307870368</v>
      </c>
      <c r="B88" s="10" t="s">
        <v>0</v>
      </c>
      <c r="C88" s="10" t="s">
        <v>1</v>
      </c>
      <c r="D88" s="10">
        <v>568</v>
      </c>
      <c r="E88" s="10">
        <v>21.32</v>
      </c>
      <c r="F88" s="10">
        <v>40.590000000000003</v>
      </c>
    </row>
    <row r="89" spans="1:6" x14ac:dyDescent="0.25">
      <c r="A89" s="21">
        <v>43037.561655092592</v>
      </c>
      <c r="B89" s="10" t="s">
        <v>0</v>
      </c>
      <c r="C89" s="10" t="s">
        <v>1</v>
      </c>
      <c r="D89" s="10">
        <v>550</v>
      </c>
      <c r="E89" s="10">
        <v>22.93</v>
      </c>
      <c r="F89" s="10">
        <v>36.43</v>
      </c>
    </row>
    <row r="90" spans="1:6" x14ac:dyDescent="0.25">
      <c r="A90" s="21">
        <v>43037.562002314815</v>
      </c>
      <c r="B90" s="10" t="s">
        <v>0</v>
      </c>
      <c r="C90" s="10" t="s">
        <v>1</v>
      </c>
      <c r="D90" s="10">
        <v>531</v>
      </c>
      <c r="E90" s="10">
        <v>24.27</v>
      </c>
      <c r="F90" s="10">
        <v>33.21</v>
      </c>
    </row>
    <row r="91" spans="1:6" x14ac:dyDescent="0.25">
      <c r="A91" s="21">
        <v>43037.562361111108</v>
      </c>
      <c r="B91" s="10" t="s">
        <v>0</v>
      </c>
      <c r="C91" s="10" t="s">
        <v>1</v>
      </c>
      <c r="D91" s="10">
        <v>545</v>
      </c>
      <c r="E91" s="10">
        <v>24.84</v>
      </c>
      <c r="F91" s="10">
        <v>31.82</v>
      </c>
    </row>
    <row r="92" spans="1:6" x14ac:dyDescent="0.25">
      <c r="A92" s="21">
        <v>43037.562708333331</v>
      </c>
      <c r="B92" s="10" t="s">
        <v>0</v>
      </c>
      <c r="C92" s="10" t="s">
        <v>1</v>
      </c>
      <c r="D92" s="10">
        <v>523</v>
      </c>
      <c r="E92" s="10">
        <v>25.46</v>
      </c>
      <c r="F92" s="10">
        <v>30.71</v>
      </c>
    </row>
    <row r="93" spans="1:6" x14ac:dyDescent="0.25">
      <c r="A93" s="21">
        <v>43037.563055555554</v>
      </c>
      <c r="B93" s="10" t="s">
        <v>0</v>
      </c>
      <c r="C93" s="10" t="s">
        <v>1</v>
      </c>
      <c r="D93" s="10">
        <v>521</v>
      </c>
      <c r="E93" s="10">
        <v>24.28</v>
      </c>
      <c r="F93" s="10">
        <v>31.69</v>
      </c>
    </row>
    <row r="94" spans="1:6" x14ac:dyDescent="0.25">
      <c r="A94" s="21">
        <v>43037.563391203701</v>
      </c>
      <c r="B94" s="10" t="s">
        <v>0</v>
      </c>
      <c r="C94" s="10" t="s">
        <v>1</v>
      </c>
      <c r="D94" s="10">
        <v>518</v>
      </c>
      <c r="E94" s="10">
        <v>23.48</v>
      </c>
      <c r="F94" s="10">
        <v>33.14</v>
      </c>
    </row>
    <row r="95" spans="1:6" x14ac:dyDescent="0.25">
      <c r="A95" s="21">
        <v>43037.563738425924</v>
      </c>
      <c r="B95" s="10" t="s">
        <v>0</v>
      </c>
      <c r="C95" s="10" t="s">
        <v>1</v>
      </c>
      <c r="D95" s="10">
        <v>522</v>
      </c>
      <c r="E95" s="10">
        <v>22.8</v>
      </c>
      <c r="F95" s="10">
        <v>34.71</v>
      </c>
    </row>
    <row r="96" spans="1:6" x14ac:dyDescent="0.25">
      <c r="A96" s="21">
        <v>43037.564085648148</v>
      </c>
      <c r="B96" s="10" t="s">
        <v>0</v>
      </c>
      <c r="C96" s="10" t="s">
        <v>1</v>
      </c>
      <c r="D96" s="10">
        <v>528</v>
      </c>
      <c r="E96" s="10">
        <v>22.26</v>
      </c>
      <c r="F96" s="10">
        <v>36.299999999999997</v>
      </c>
    </row>
    <row r="97" spans="1:6" x14ac:dyDescent="0.25">
      <c r="A97" s="21">
        <v>43037.564432870371</v>
      </c>
      <c r="B97" s="10" t="s">
        <v>0</v>
      </c>
      <c r="C97" s="10" t="s">
        <v>1</v>
      </c>
      <c r="D97" s="10">
        <v>535</v>
      </c>
      <c r="E97" s="10">
        <v>21.73</v>
      </c>
      <c r="F97" s="10">
        <v>37.85</v>
      </c>
    </row>
    <row r="98" spans="1:6" x14ac:dyDescent="0.25">
      <c r="A98" s="21">
        <v>43037.564780092594</v>
      </c>
      <c r="B98" s="10" t="s">
        <v>0</v>
      </c>
      <c r="C98" s="10" t="s">
        <v>1</v>
      </c>
      <c r="D98" s="10">
        <v>547</v>
      </c>
      <c r="E98" s="10">
        <v>21.24</v>
      </c>
      <c r="F98" s="10">
        <v>39.4</v>
      </c>
    </row>
    <row r="99" spans="1:6" x14ac:dyDescent="0.25">
      <c r="A99" s="21">
        <v>43037.565127314818</v>
      </c>
      <c r="B99" s="10" t="s">
        <v>0</v>
      </c>
      <c r="C99" s="10" t="s">
        <v>1</v>
      </c>
      <c r="D99" s="10">
        <v>563</v>
      </c>
      <c r="E99" s="10">
        <v>20.78</v>
      </c>
      <c r="F99" s="10">
        <v>40.92</v>
      </c>
    </row>
    <row r="100" spans="1:6" x14ac:dyDescent="0.25">
      <c r="A100" s="21">
        <v>43037.565474537034</v>
      </c>
      <c r="B100" s="10" t="s">
        <v>0</v>
      </c>
      <c r="C100" s="10" t="s">
        <v>1</v>
      </c>
      <c r="D100" s="10">
        <v>578</v>
      </c>
      <c r="E100" s="10">
        <v>20.38</v>
      </c>
      <c r="F100" s="10">
        <v>42.4</v>
      </c>
    </row>
    <row r="101" spans="1:6" x14ac:dyDescent="0.25">
      <c r="A101" s="21">
        <v>43037.565821759257</v>
      </c>
      <c r="B101" s="10" t="s">
        <v>0</v>
      </c>
      <c r="C101" s="10" t="s">
        <v>1</v>
      </c>
      <c r="D101" s="10">
        <v>595</v>
      </c>
      <c r="E101" s="10">
        <v>19.989999999999998</v>
      </c>
      <c r="F101" s="10">
        <v>43.79</v>
      </c>
    </row>
    <row r="102" spans="1:6" x14ac:dyDescent="0.25">
      <c r="A102" s="21">
        <v>43037.566168981481</v>
      </c>
      <c r="B102" s="10" t="s">
        <v>0</v>
      </c>
      <c r="C102" s="10" t="s">
        <v>1</v>
      </c>
      <c r="D102" s="10">
        <v>611</v>
      </c>
      <c r="E102" s="10">
        <v>19.66</v>
      </c>
      <c r="F102" s="10">
        <v>45.08</v>
      </c>
    </row>
    <row r="103" spans="1:6" x14ac:dyDescent="0.25">
      <c r="A103" s="21">
        <v>43037.566516203704</v>
      </c>
      <c r="B103" s="10" t="s">
        <v>0</v>
      </c>
      <c r="C103" s="10" t="s">
        <v>1</v>
      </c>
      <c r="D103" s="10">
        <v>636</v>
      </c>
      <c r="E103" s="10">
        <v>19.41</v>
      </c>
      <c r="F103" s="10">
        <v>46.43</v>
      </c>
    </row>
    <row r="104" spans="1:6" x14ac:dyDescent="0.25">
      <c r="A104" s="21">
        <v>43037.566863425927</v>
      </c>
      <c r="B104" s="10" t="s">
        <v>0</v>
      </c>
      <c r="C104" s="10" t="s">
        <v>1</v>
      </c>
      <c r="D104" s="10">
        <v>617</v>
      </c>
      <c r="E104" s="10">
        <v>20.51</v>
      </c>
      <c r="F104" s="10">
        <v>45.66</v>
      </c>
    </row>
    <row r="105" spans="1:6" x14ac:dyDescent="0.25">
      <c r="A105" s="21">
        <v>43037.567210648151</v>
      </c>
      <c r="B105" s="10" t="s">
        <v>0</v>
      </c>
      <c r="C105" s="10" t="s">
        <v>1</v>
      </c>
      <c r="D105" s="10">
        <v>602</v>
      </c>
      <c r="E105" s="10">
        <v>20.34</v>
      </c>
      <c r="F105" s="10">
        <v>44.43</v>
      </c>
    </row>
    <row r="106" spans="1:6" x14ac:dyDescent="0.25">
      <c r="A106" s="21">
        <v>43037.567557870374</v>
      </c>
      <c r="B106" s="10" t="s">
        <v>0</v>
      </c>
      <c r="C106" s="10" t="s">
        <v>1</v>
      </c>
      <c r="D106" s="10">
        <v>594</v>
      </c>
      <c r="E106" s="10">
        <v>19.829999999999998</v>
      </c>
      <c r="F106" s="10">
        <v>44.95</v>
      </c>
    </row>
    <row r="107" spans="1:6" x14ac:dyDescent="0.25">
      <c r="A107" s="21">
        <v>43037.56790509259</v>
      </c>
      <c r="B107" s="10" t="s">
        <v>0</v>
      </c>
      <c r="C107" s="10" t="s">
        <v>1</v>
      </c>
      <c r="D107" s="10">
        <v>590</v>
      </c>
      <c r="E107" s="10">
        <v>19.48</v>
      </c>
      <c r="F107" s="10">
        <v>45.79</v>
      </c>
    </row>
    <row r="108" spans="1:6" x14ac:dyDescent="0.25">
      <c r="A108" s="21">
        <v>43037.568252314813</v>
      </c>
      <c r="B108" s="10" t="s">
        <v>0</v>
      </c>
      <c r="C108" s="10" t="s">
        <v>1</v>
      </c>
      <c r="D108" s="10">
        <v>591</v>
      </c>
      <c r="E108" s="10">
        <v>19.13</v>
      </c>
      <c r="F108" s="10">
        <v>46.66</v>
      </c>
    </row>
    <row r="109" spans="1:6" x14ac:dyDescent="0.25">
      <c r="A109" s="21">
        <v>43037.568599537037</v>
      </c>
      <c r="B109" s="10" t="s">
        <v>0</v>
      </c>
      <c r="C109" s="10" t="s">
        <v>1</v>
      </c>
      <c r="D109" s="10">
        <v>582</v>
      </c>
      <c r="E109" s="10">
        <v>18.84</v>
      </c>
      <c r="F109" s="10">
        <v>47.59</v>
      </c>
    </row>
    <row r="110" spans="1:6" ht="15.75" thickBot="1" x14ac:dyDescent="0.3">
      <c r="A110" s="22">
        <v>43037.56894675926</v>
      </c>
      <c r="B110" s="5" t="s">
        <v>0</v>
      </c>
      <c r="C110" s="5" t="s">
        <v>1</v>
      </c>
      <c r="D110" s="5">
        <v>582</v>
      </c>
      <c r="E110" s="5">
        <v>18.600000000000001</v>
      </c>
      <c r="F110" s="5">
        <v>48.49</v>
      </c>
    </row>
    <row r="111" spans="1:6" ht="15.75" thickTop="1" x14ac:dyDescent="0.25">
      <c r="A111" s="1"/>
    </row>
    <row r="112" spans="1:6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132"/>
  <sheetViews>
    <sheetView topLeftCell="A42" workbookViewId="0">
      <selection activeCell="R53" sqref="R53"/>
    </sheetView>
  </sheetViews>
  <sheetFormatPr defaultRowHeight="15" x14ac:dyDescent="0.25"/>
  <cols>
    <col min="1" max="1" width="17.5703125" customWidth="1"/>
    <col min="4" max="4" width="10.5703125" customWidth="1"/>
  </cols>
  <sheetData>
    <row r="1" spans="1:10" ht="27" thickBot="1" x14ac:dyDescent="0.45">
      <c r="A1" s="40" t="s">
        <v>88</v>
      </c>
    </row>
    <row r="2" spans="1:10" ht="16.5" thickTop="1" thickBot="1" x14ac:dyDescent="0.3">
      <c r="A2" s="27" t="s">
        <v>19</v>
      </c>
      <c r="B2" s="31"/>
      <c r="C2" s="31"/>
      <c r="D2" s="31"/>
      <c r="E2" s="31"/>
      <c r="F2" s="32"/>
      <c r="G2" s="34"/>
      <c r="H2" s="34"/>
      <c r="I2" s="34"/>
      <c r="J2" s="34"/>
    </row>
    <row r="3" spans="1:10" ht="16.5" thickTop="1" thickBot="1" x14ac:dyDescent="0.3">
      <c r="A3" s="28" t="s">
        <v>2</v>
      </c>
      <c r="B3" s="28" t="s">
        <v>3</v>
      </c>
      <c r="C3" s="28" t="s">
        <v>4</v>
      </c>
      <c r="D3" s="28" t="s">
        <v>5</v>
      </c>
      <c r="E3" s="28" t="s">
        <v>6</v>
      </c>
      <c r="F3" s="28" t="s">
        <v>7</v>
      </c>
      <c r="G3" s="34"/>
      <c r="H3" s="28" t="s">
        <v>8</v>
      </c>
      <c r="I3" s="28" t="s">
        <v>5</v>
      </c>
      <c r="J3" s="28" t="s">
        <v>9</v>
      </c>
    </row>
    <row r="4" spans="1:10" ht="16.5" thickTop="1" thickBot="1" x14ac:dyDescent="0.3">
      <c r="A4" s="20">
        <v>43037.723275462966</v>
      </c>
      <c r="B4" s="4" t="s">
        <v>0</v>
      </c>
      <c r="C4" s="4" t="s">
        <v>1</v>
      </c>
      <c r="D4" s="4">
        <v>463</v>
      </c>
      <c r="E4" s="4">
        <v>19.559999999999999</v>
      </c>
      <c r="F4" s="4">
        <v>49.17</v>
      </c>
      <c r="H4" s="4">
        <v>0</v>
      </c>
      <c r="I4" s="10">
        <f>D5</f>
        <v>464</v>
      </c>
      <c r="J4" s="36">
        <f>SLOPE(I4:I15,H4:H15)</f>
        <v>0.19801864801864802</v>
      </c>
    </row>
    <row r="5" spans="1:10" ht="15.75" thickTop="1" x14ac:dyDescent="0.25">
      <c r="A5" s="21">
        <v>43037.723622685182</v>
      </c>
      <c r="B5" s="10" t="s">
        <v>0</v>
      </c>
      <c r="C5" s="10" t="s">
        <v>1</v>
      </c>
      <c r="D5" s="10">
        <v>464</v>
      </c>
      <c r="E5" s="10">
        <v>19.170000000000002</v>
      </c>
      <c r="F5" s="10">
        <v>50.99</v>
      </c>
      <c r="H5" s="10">
        <v>30</v>
      </c>
      <c r="I5" s="10">
        <f t="shared" ref="I5:I14" si="0">D6</f>
        <v>470</v>
      </c>
    </row>
    <row r="6" spans="1:10" x14ac:dyDescent="0.25">
      <c r="A6" s="21">
        <v>43037.723969907405</v>
      </c>
      <c r="B6" s="10" t="s">
        <v>0</v>
      </c>
      <c r="C6" s="10" t="s">
        <v>1</v>
      </c>
      <c r="D6" s="10">
        <v>470</v>
      </c>
      <c r="E6" s="10">
        <v>18.82</v>
      </c>
      <c r="F6" s="10">
        <v>52.69</v>
      </c>
      <c r="H6" s="10">
        <v>60</v>
      </c>
      <c r="I6" s="10">
        <f t="shared" si="0"/>
        <v>469</v>
      </c>
    </row>
    <row r="7" spans="1:10" x14ac:dyDescent="0.25">
      <c r="A7" s="21">
        <v>43037.724317129629</v>
      </c>
      <c r="B7" s="10" t="s">
        <v>0</v>
      </c>
      <c r="C7" s="10" t="s">
        <v>1</v>
      </c>
      <c r="D7" s="10">
        <v>469</v>
      </c>
      <c r="E7" s="10">
        <v>18.489999999999998</v>
      </c>
      <c r="F7" s="10">
        <v>54.26</v>
      </c>
      <c r="H7" s="10">
        <v>90</v>
      </c>
      <c r="I7" s="10">
        <f t="shared" si="0"/>
        <v>478</v>
      </c>
    </row>
    <row r="8" spans="1:10" x14ac:dyDescent="0.25">
      <c r="A8" s="21">
        <v>43037.724664351852</v>
      </c>
      <c r="B8" s="10" t="s">
        <v>0</v>
      </c>
      <c r="C8" s="10" t="s">
        <v>1</v>
      </c>
      <c r="D8" s="10">
        <v>478</v>
      </c>
      <c r="E8" s="10">
        <v>18.18</v>
      </c>
      <c r="F8" s="10">
        <v>55.67</v>
      </c>
      <c r="H8" s="10">
        <v>120</v>
      </c>
      <c r="I8" s="10">
        <f t="shared" si="0"/>
        <v>486</v>
      </c>
    </row>
    <row r="9" spans="1:10" x14ac:dyDescent="0.25">
      <c r="A9" s="21">
        <v>43037.725011574075</v>
      </c>
      <c r="B9" s="10" t="s">
        <v>0</v>
      </c>
      <c r="C9" s="10" t="s">
        <v>1</v>
      </c>
      <c r="D9" s="10">
        <v>486</v>
      </c>
      <c r="E9" s="10">
        <v>17.850000000000001</v>
      </c>
      <c r="F9" s="10">
        <v>57.02</v>
      </c>
      <c r="H9" s="10">
        <v>150</v>
      </c>
      <c r="I9" s="10">
        <f t="shared" si="0"/>
        <v>494</v>
      </c>
    </row>
    <row r="10" spans="1:10" x14ac:dyDescent="0.25">
      <c r="A10" s="21">
        <v>43037.725358796299</v>
      </c>
      <c r="B10" s="10" t="s">
        <v>0</v>
      </c>
      <c r="C10" s="10" t="s">
        <v>1</v>
      </c>
      <c r="D10" s="10">
        <v>494</v>
      </c>
      <c r="E10" s="10">
        <v>17.579999999999998</v>
      </c>
      <c r="F10" s="10">
        <v>58.27</v>
      </c>
      <c r="H10" s="10">
        <v>180</v>
      </c>
      <c r="I10" s="10">
        <f t="shared" si="0"/>
        <v>504</v>
      </c>
    </row>
    <row r="11" spans="1:10" x14ac:dyDescent="0.25">
      <c r="A11" s="21">
        <v>43037.725706018522</v>
      </c>
      <c r="B11" s="10" t="s">
        <v>0</v>
      </c>
      <c r="C11" s="10" t="s">
        <v>1</v>
      </c>
      <c r="D11" s="10">
        <v>504</v>
      </c>
      <c r="E11" s="10">
        <v>17.32</v>
      </c>
      <c r="F11" s="10">
        <v>59.44</v>
      </c>
      <c r="H11" s="10">
        <v>210</v>
      </c>
      <c r="I11" s="10">
        <f t="shared" si="0"/>
        <v>517</v>
      </c>
    </row>
    <row r="12" spans="1:10" x14ac:dyDescent="0.25">
      <c r="A12" s="21">
        <v>43037.726053240738</v>
      </c>
      <c r="B12" s="10" t="s">
        <v>0</v>
      </c>
      <c r="C12" s="10" t="s">
        <v>1</v>
      </c>
      <c r="D12" s="10">
        <v>517</v>
      </c>
      <c r="E12" s="10">
        <v>17.059999999999999</v>
      </c>
      <c r="F12" s="10">
        <v>60.51</v>
      </c>
      <c r="H12" s="10">
        <v>240</v>
      </c>
      <c r="I12" s="10">
        <f t="shared" si="0"/>
        <v>528</v>
      </c>
    </row>
    <row r="13" spans="1:10" x14ac:dyDescent="0.25">
      <c r="A13" s="21">
        <v>43037.726400462961</v>
      </c>
      <c r="B13" s="10" t="s">
        <v>0</v>
      </c>
      <c r="C13" s="10" t="s">
        <v>1</v>
      </c>
      <c r="D13" s="10">
        <v>528</v>
      </c>
      <c r="E13" s="10">
        <v>16.82</v>
      </c>
      <c r="F13" s="10">
        <v>61.49</v>
      </c>
      <c r="H13" s="10">
        <v>270</v>
      </c>
      <c r="I13" s="10">
        <f t="shared" si="0"/>
        <v>549</v>
      </c>
    </row>
    <row r="14" spans="1:10" x14ac:dyDescent="0.25">
      <c r="A14" s="21">
        <v>43037.726747685185</v>
      </c>
      <c r="B14" s="10" t="s">
        <v>0</v>
      </c>
      <c r="C14" s="10" t="s">
        <v>1</v>
      </c>
      <c r="D14" s="10">
        <v>549</v>
      </c>
      <c r="E14" s="10">
        <v>16.600000000000001</v>
      </c>
      <c r="F14" s="10">
        <v>62.44</v>
      </c>
      <c r="H14" s="10">
        <v>300</v>
      </c>
      <c r="I14" s="10">
        <f t="shared" si="0"/>
        <v>506</v>
      </c>
    </row>
    <row r="15" spans="1:10" ht="15.75" thickBot="1" x14ac:dyDescent="0.3">
      <c r="A15" s="22">
        <v>43037.727094907408</v>
      </c>
      <c r="B15" s="5" t="s">
        <v>0</v>
      </c>
      <c r="C15" s="5" t="s">
        <v>1</v>
      </c>
      <c r="D15" s="5">
        <v>506</v>
      </c>
      <c r="E15" s="5">
        <v>16.329999999999998</v>
      </c>
      <c r="F15" s="5">
        <v>66.53</v>
      </c>
      <c r="H15" s="5">
        <v>330</v>
      </c>
      <c r="I15" s="5">
        <v>506</v>
      </c>
    </row>
    <row r="16" spans="1:10" ht="16.5" thickTop="1" thickBot="1" x14ac:dyDescent="0.3">
      <c r="A16" s="1"/>
    </row>
    <row r="17" spans="1:10" ht="16.5" thickTop="1" thickBot="1" x14ac:dyDescent="0.3">
      <c r="A17" s="27" t="s">
        <v>20</v>
      </c>
      <c r="B17" s="31"/>
      <c r="C17" s="31"/>
      <c r="D17" s="31"/>
      <c r="E17" s="31"/>
      <c r="F17" s="32"/>
      <c r="G17" s="34"/>
      <c r="H17" s="34"/>
      <c r="I17" s="34"/>
      <c r="J17" s="34"/>
    </row>
    <row r="18" spans="1:10" ht="16.5" thickTop="1" thickBot="1" x14ac:dyDescent="0.3">
      <c r="A18" s="28" t="s">
        <v>2</v>
      </c>
      <c r="B18" s="28" t="s">
        <v>3</v>
      </c>
      <c r="C18" s="28" t="s">
        <v>4</v>
      </c>
      <c r="D18" s="28" t="s">
        <v>5</v>
      </c>
      <c r="E18" s="28" t="s">
        <v>6</v>
      </c>
      <c r="F18" s="28" t="s">
        <v>7</v>
      </c>
      <c r="G18" s="34"/>
      <c r="H18" s="28" t="s">
        <v>8</v>
      </c>
      <c r="I18" s="28" t="s">
        <v>5</v>
      </c>
      <c r="J18" s="28" t="s">
        <v>9</v>
      </c>
    </row>
    <row r="19" spans="1:10" ht="16.5" thickTop="1" thickBot="1" x14ac:dyDescent="0.3">
      <c r="A19" s="20">
        <v>43037.729872685188</v>
      </c>
      <c r="B19" s="4" t="s">
        <v>0</v>
      </c>
      <c r="C19" s="4" t="s">
        <v>1</v>
      </c>
      <c r="D19" s="4">
        <v>485</v>
      </c>
      <c r="E19" s="4">
        <v>13.4</v>
      </c>
      <c r="F19" s="4">
        <v>73.260000000000005</v>
      </c>
      <c r="H19" s="4">
        <v>0</v>
      </c>
      <c r="I19" s="4">
        <f>D19</f>
        <v>485</v>
      </c>
      <c r="J19" s="36">
        <f>SLOPE(I19:I30,H19:H30)</f>
        <v>0.26923076923076922</v>
      </c>
    </row>
    <row r="20" spans="1:10" ht="15.75" thickTop="1" x14ac:dyDescent="0.25">
      <c r="A20" s="21">
        <v>43037.730219907404</v>
      </c>
      <c r="B20" s="10" t="s">
        <v>0</v>
      </c>
      <c r="C20" s="10" t="s">
        <v>1</v>
      </c>
      <c r="D20" s="10">
        <v>508</v>
      </c>
      <c r="E20" s="10">
        <v>13.24</v>
      </c>
      <c r="F20" s="10">
        <v>76.81</v>
      </c>
      <c r="H20" s="10">
        <v>30</v>
      </c>
      <c r="I20" s="10">
        <f>D20</f>
        <v>508</v>
      </c>
    </row>
    <row r="21" spans="1:10" x14ac:dyDescent="0.25">
      <c r="A21" s="21">
        <v>43037.730567129627</v>
      </c>
      <c r="B21" s="10" t="s">
        <v>0</v>
      </c>
      <c r="C21" s="10" t="s">
        <v>1</v>
      </c>
      <c r="D21" s="10">
        <v>526</v>
      </c>
      <c r="E21" s="10">
        <v>13.1</v>
      </c>
      <c r="F21" s="10">
        <v>80.599999999999994</v>
      </c>
      <c r="H21" s="10">
        <v>60</v>
      </c>
      <c r="I21" s="10">
        <f t="shared" ref="I21:I30" si="1">D21</f>
        <v>526</v>
      </c>
    </row>
    <row r="22" spans="1:10" x14ac:dyDescent="0.25">
      <c r="A22" s="21">
        <v>43037.730914351851</v>
      </c>
      <c r="B22" s="10" t="s">
        <v>0</v>
      </c>
      <c r="C22" s="10" t="s">
        <v>1</v>
      </c>
      <c r="D22" s="10">
        <v>538</v>
      </c>
      <c r="E22" s="10">
        <v>13.01</v>
      </c>
      <c r="F22" s="10">
        <v>82.39</v>
      </c>
      <c r="H22" s="10">
        <v>90</v>
      </c>
      <c r="I22" s="10">
        <f t="shared" si="1"/>
        <v>538</v>
      </c>
    </row>
    <row r="23" spans="1:10" x14ac:dyDescent="0.25">
      <c r="A23" s="21">
        <v>43037.731261574074</v>
      </c>
      <c r="B23" s="10" t="s">
        <v>0</v>
      </c>
      <c r="C23" s="10" t="s">
        <v>1</v>
      </c>
      <c r="D23" s="10">
        <v>541</v>
      </c>
      <c r="E23" s="10">
        <v>12.94</v>
      </c>
      <c r="F23" s="10">
        <v>83.54</v>
      </c>
      <c r="H23" s="10">
        <v>120</v>
      </c>
      <c r="I23" s="10">
        <f t="shared" si="1"/>
        <v>541</v>
      </c>
    </row>
    <row r="24" spans="1:10" x14ac:dyDescent="0.25">
      <c r="A24" s="21">
        <v>43037.731608796297</v>
      </c>
      <c r="B24" s="10" t="s">
        <v>0</v>
      </c>
      <c r="C24" s="10" t="s">
        <v>1</v>
      </c>
      <c r="D24" s="10">
        <v>554</v>
      </c>
      <c r="E24" s="10">
        <v>12.9</v>
      </c>
      <c r="F24" s="10">
        <v>84.61</v>
      </c>
      <c r="H24" s="10">
        <v>150</v>
      </c>
      <c r="I24" s="10">
        <f t="shared" si="1"/>
        <v>554</v>
      </c>
    </row>
    <row r="25" spans="1:10" x14ac:dyDescent="0.25">
      <c r="A25" s="21">
        <v>43037.731956018521</v>
      </c>
      <c r="B25" s="10" t="s">
        <v>0</v>
      </c>
      <c r="C25" s="10" t="s">
        <v>1</v>
      </c>
      <c r="D25" s="10">
        <v>570</v>
      </c>
      <c r="E25" s="10">
        <v>12.89</v>
      </c>
      <c r="F25" s="10">
        <v>85.54</v>
      </c>
      <c r="H25" s="10">
        <v>180</v>
      </c>
      <c r="I25" s="10">
        <f t="shared" si="1"/>
        <v>570</v>
      </c>
    </row>
    <row r="26" spans="1:10" x14ac:dyDescent="0.25">
      <c r="A26" s="21">
        <v>43037.732303240744</v>
      </c>
      <c r="B26" s="10" t="s">
        <v>0</v>
      </c>
      <c r="C26" s="10" t="s">
        <v>1</v>
      </c>
      <c r="D26" s="10">
        <v>577</v>
      </c>
      <c r="E26" s="10">
        <v>12.84</v>
      </c>
      <c r="F26" s="10">
        <v>86.41</v>
      </c>
      <c r="H26" s="10">
        <v>210</v>
      </c>
      <c r="I26" s="10">
        <f t="shared" si="1"/>
        <v>577</v>
      </c>
    </row>
    <row r="27" spans="1:10" x14ac:dyDescent="0.25">
      <c r="A27" s="21">
        <v>43037.73265046296</v>
      </c>
      <c r="B27" s="10" t="s">
        <v>0</v>
      </c>
      <c r="C27" s="10" t="s">
        <v>1</v>
      </c>
      <c r="D27" s="10">
        <v>585</v>
      </c>
      <c r="E27" s="10">
        <v>12.83</v>
      </c>
      <c r="F27" s="10">
        <v>87.03</v>
      </c>
      <c r="H27" s="10">
        <v>240</v>
      </c>
      <c r="I27" s="10">
        <f t="shared" si="1"/>
        <v>585</v>
      </c>
    </row>
    <row r="28" spans="1:10" x14ac:dyDescent="0.25">
      <c r="A28" s="21">
        <v>43037.732997685183</v>
      </c>
      <c r="B28" s="10" t="s">
        <v>0</v>
      </c>
      <c r="C28" s="10" t="s">
        <v>1</v>
      </c>
      <c r="D28" s="10">
        <v>589</v>
      </c>
      <c r="E28" s="10">
        <v>12.82</v>
      </c>
      <c r="F28" s="10">
        <v>87.54</v>
      </c>
      <c r="H28" s="10">
        <v>270</v>
      </c>
      <c r="I28" s="10">
        <f t="shared" si="1"/>
        <v>589</v>
      </c>
    </row>
    <row r="29" spans="1:10" x14ac:dyDescent="0.25">
      <c r="A29" s="21">
        <v>43037.733344907407</v>
      </c>
      <c r="B29" s="10" t="s">
        <v>0</v>
      </c>
      <c r="C29" s="10" t="s">
        <v>1</v>
      </c>
      <c r="D29" s="10">
        <v>578</v>
      </c>
      <c r="E29" s="10">
        <v>12.76</v>
      </c>
      <c r="F29" s="10">
        <v>87.82</v>
      </c>
      <c r="H29" s="10">
        <v>300</v>
      </c>
      <c r="I29" s="10">
        <f t="shared" si="1"/>
        <v>578</v>
      </c>
    </row>
    <row r="30" spans="1:10" ht="15.75" thickBot="1" x14ac:dyDescent="0.3">
      <c r="A30" s="22">
        <v>43037.73369212963</v>
      </c>
      <c r="B30" s="5" t="s">
        <v>0</v>
      </c>
      <c r="C30" s="5" t="s">
        <v>1</v>
      </c>
      <c r="D30" s="5">
        <v>565</v>
      </c>
      <c r="E30" s="5">
        <v>12.61</v>
      </c>
      <c r="F30" s="5">
        <v>87.57</v>
      </c>
      <c r="H30" s="5">
        <v>330</v>
      </c>
      <c r="I30" s="5">
        <f t="shared" si="1"/>
        <v>565</v>
      </c>
    </row>
    <row r="31" spans="1:10" ht="16.5" thickTop="1" thickBot="1" x14ac:dyDescent="0.3">
      <c r="A31" s="1"/>
    </row>
    <row r="32" spans="1:10" ht="16.5" thickTop="1" thickBot="1" x14ac:dyDescent="0.3">
      <c r="A32" s="37" t="s">
        <v>21</v>
      </c>
      <c r="B32" s="31"/>
      <c r="C32" s="31"/>
      <c r="D32" s="31"/>
      <c r="E32" s="31"/>
      <c r="F32" s="32"/>
      <c r="G32" s="34"/>
      <c r="H32" s="34"/>
      <c r="I32" s="34"/>
      <c r="J32" s="34"/>
    </row>
    <row r="33" spans="1:11" ht="16.5" thickTop="1" thickBot="1" x14ac:dyDescent="0.3">
      <c r="A33" s="33" t="s">
        <v>2</v>
      </c>
      <c r="B33" s="38" t="s">
        <v>3</v>
      </c>
      <c r="C33" s="28" t="s">
        <v>4</v>
      </c>
      <c r="D33" s="28" t="s">
        <v>5</v>
      </c>
      <c r="E33" s="28" t="s">
        <v>6</v>
      </c>
      <c r="F33" s="28" t="s">
        <v>7</v>
      </c>
      <c r="G33" s="34"/>
      <c r="H33" s="28" t="s">
        <v>8</v>
      </c>
      <c r="I33" s="28" t="s">
        <v>5</v>
      </c>
      <c r="J33" s="28" t="s">
        <v>9</v>
      </c>
    </row>
    <row r="34" spans="1:11" ht="16.5" thickTop="1" thickBot="1" x14ac:dyDescent="0.3">
      <c r="A34" s="21">
        <v>43037.736122685186</v>
      </c>
      <c r="B34" s="4" t="s">
        <v>0</v>
      </c>
      <c r="C34" s="4" t="s">
        <v>1</v>
      </c>
      <c r="D34" s="4">
        <v>498</v>
      </c>
      <c r="E34" s="4">
        <v>11.04</v>
      </c>
      <c r="F34" s="4">
        <v>84.16</v>
      </c>
      <c r="H34" s="4">
        <v>0</v>
      </c>
      <c r="I34" s="4">
        <f>D34</f>
        <v>498</v>
      </c>
      <c r="J34" s="36">
        <f>SLOPE(I34:I45,H34:H45)</f>
        <v>0.39487179487179486</v>
      </c>
    </row>
    <row r="35" spans="1:11" ht="15.75" thickTop="1" x14ac:dyDescent="0.25">
      <c r="A35" s="21">
        <v>43037.73646990741</v>
      </c>
      <c r="B35" s="10" t="s">
        <v>0</v>
      </c>
      <c r="C35" s="10" t="s">
        <v>1</v>
      </c>
      <c r="D35" s="10">
        <v>496</v>
      </c>
      <c r="E35" s="10">
        <v>10.91</v>
      </c>
      <c r="F35" s="10">
        <v>84.39</v>
      </c>
      <c r="H35" s="10">
        <v>30</v>
      </c>
      <c r="I35" s="10">
        <f>D35</f>
        <v>496</v>
      </c>
    </row>
    <row r="36" spans="1:11" x14ac:dyDescent="0.25">
      <c r="A36" s="21">
        <v>43037.736817129633</v>
      </c>
      <c r="B36" s="10" t="s">
        <v>0</v>
      </c>
      <c r="C36" s="10" t="s">
        <v>1</v>
      </c>
      <c r="D36" s="10">
        <v>502</v>
      </c>
      <c r="E36" s="10">
        <v>10.81</v>
      </c>
      <c r="F36" s="10">
        <v>84.84</v>
      </c>
      <c r="H36" s="10">
        <v>60</v>
      </c>
      <c r="I36" s="10">
        <f t="shared" ref="I36:I45" si="2">D36</f>
        <v>502</v>
      </c>
    </row>
    <row r="37" spans="1:11" x14ac:dyDescent="0.25">
      <c r="A37" s="21">
        <v>43037.737164351849</v>
      </c>
      <c r="B37" s="10" t="s">
        <v>0</v>
      </c>
      <c r="C37" s="10" t="s">
        <v>1</v>
      </c>
      <c r="D37" s="10">
        <v>504</v>
      </c>
      <c r="E37" s="10">
        <v>10.74</v>
      </c>
      <c r="F37" s="10">
        <v>85.4</v>
      </c>
      <c r="H37" s="10">
        <v>90</v>
      </c>
      <c r="I37" s="10">
        <f t="shared" si="2"/>
        <v>504</v>
      </c>
    </row>
    <row r="38" spans="1:11" x14ac:dyDescent="0.25">
      <c r="A38" s="21">
        <v>43037.737511574072</v>
      </c>
      <c r="B38" s="10" t="s">
        <v>0</v>
      </c>
      <c r="C38" s="10" t="s">
        <v>1</v>
      </c>
      <c r="D38" s="10">
        <v>510</v>
      </c>
      <c r="E38" s="10">
        <v>10.68</v>
      </c>
      <c r="F38" s="10">
        <v>85.96</v>
      </c>
      <c r="H38" s="10">
        <v>120</v>
      </c>
      <c r="I38" s="10">
        <f t="shared" si="2"/>
        <v>510</v>
      </c>
    </row>
    <row r="39" spans="1:11" x14ac:dyDescent="0.25">
      <c r="A39" s="21">
        <v>43037.737858796296</v>
      </c>
      <c r="B39" s="10" t="s">
        <v>0</v>
      </c>
      <c r="C39" s="10" t="s">
        <v>1</v>
      </c>
      <c r="D39" s="10">
        <v>518</v>
      </c>
      <c r="E39" s="10">
        <v>10.62</v>
      </c>
      <c r="F39" s="10">
        <v>86.58</v>
      </c>
      <c r="H39" s="10">
        <v>150</v>
      </c>
      <c r="I39" s="10">
        <f t="shared" si="2"/>
        <v>518</v>
      </c>
    </row>
    <row r="40" spans="1:11" x14ac:dyDescent="0.25">
      <c r="A40" s="21">
        <v>43037.738206018519</v>
      </c>
      <c r="B40" s="10" t="s">
        <v>0</v>
      </c>
      <c r="C40" s="10" t="s">
        <v>1</v>
      </c>
      <c r="D40" s="10">
        <v>539</v>
      </c>
      <c r="E40" s="10">
        <v>10.63</v>
      </c>
      <c r="F40" s="10">
        <v>87.2</v>
      </c>
      <c r="H40" s="10">
        <v>180</v>
      </c>
      <c r="I40" s="10">
        <f t="shared" si="2"/>
        <v>539</v>
      </c>
    </row>
    <row r="41" spans="1:11" x14ac:dyDescent="0.25">
      <c r="A41" s="21">
        <v>43037.738553240742</v>
      </c>
      <c r="B41" s="10" t="s">
        <v>0</v>
      </c>
      <c r="C41" s="10" t="s">
        <v>1</v>
      </c>
      <c r="D41" s="10">
        <v>583</v>
      </c>
      <c r="E41" s="10">
        <v>10.68</v>
      </c>
      <c r="F41" s="10">
        <v>88.13</v>
      </c>
      <c r="H41" s="10">
        <v>210</v>
      </c>
      <c r="I41" s="10">
        <f t="shared" si="2"/>
        <v>583</v>
      </c>
    </row>
    <row r="42" spans="1:11" x14ac:dyDescent="0.25">
      <c r="A42" s="21">
        <v>43037.738900462966</v>
      </c>
      <c r="B42" s="10" t="s">
        <v>0</v>
      </c>
      <c r="C42" s="10" t="s">
        <v>1</v>
      </c>
      <c r="D42" s="10">
        <v>598</v>
      </c>
      <c r="E42" s="10">
        <v>10.77</v>
      </c>
      <c r="F42" s="10">
        <v>89.15</v>
      </c>
      <c r="H42" s="10">
        <v>240</v>
      </c>
      <c r="I42" s="10">
        <f t="shared" si="2"/>
        <v>598</v>
      </c>
    </row>
    <row r="43" spans="1:11" x14ac:dyDescent="0.25">
      <c r="A43" s="21">
        <v>43037.739247685182</v>
      </c>
      <c r="B43" s="10" t="s">
        <v>0</v>
      </c>
      <c r="C43" s="10" t="s">
        <v>1</v>
      </c>
      <c r="D43" s="10">
        <v>609</v>
      </c>
      <c r="E43" s="10">
        <v>10.89</v>
      </c>
      <c r="F43" s="10">
        <v>90.03</v>
      </c>
      <c r="H43" s="10">
        <v>270</v>
      </c>
      <c r="I43" s="10">
        <f t="shared" si="2"/>
        <v>609</v>
      </c>
    </row>
    <row r="44" spans="1:11" x14ac:dyDescent="0.25">
      <c r="A44" s="21">
        <v>43037.739594907405</v>
      </c>
      <c r="B44" s="10" t="s">
        <v>0</v>
      </c>
      <c r="C44" s="10" t="s">
        <v>1</v>
      </c>
      <c r="D44" s="10">
        <v>604</v>
      </c>
      <c r="E44" s="10">
        <v>10.98</v>
      </c>
      <c r="F44" s="10">
        <v>90.82</v>
      </c>
      <c r="H44" s="10">
        <v>300</v>
      </c>
      <c r="I44" s="10">
        <f t="shared" si="2"/>
        <v>604</v>
      </c>
    </row>
    <row r="45" spans="1:11" ht="15.75" thickBot="1" x14ac:dyDescent="0.3">
      <c r="A45" s="22">
        <v>43037.739942129629</v>
      </c>
      <c r="B45" s="5" t="s">
        <v>0</v>
      </c>
      <c r="C45" s="5" t="s">
        <v>1</v>
      </c>
      <c r="D45" s="5">
        <v>585</v>
      </c>
      <c r="E45" s="5">
        <v>11.04</v>
      </c>
      <c r="F45" s="5">
        <v>91.31</v>
      </c>
      <c r="H45" s="5">
        <v>330</v>
      </c>
      <c r="I45" s="5">
        <f t="shared" si="2"/>
        <v>585</v>
      </c>
    </row>
    <row r="46" spans="1:11" ht="16.5" thickTop="1" thickBot="1" x14ac:dyDescent="0.3"/>
    <row r="47" spans="1:11" ht="16.5" thickTop="1" thickBot="1" x14ac:dyDescent="0.3">
      <c r="B47" s="27" t="s">
        <v>82</v>
      </c>
      <c r="C47" s="31"/>
      <c r="D47" s="83"/>
      <c r="H47" s="30" t="s">
        <v>16</v>
      </c>
      <c r="I47" s="29"/>
      <c r="J47" s="19">
        <f>AVERAGE(J34,J19,J4)</f>
        <v>0.28737373737373734</v>
      </c>
    </row>
    <row r="48" spans="1:11" ht="16.5" thickTop="1" thickBot="1" x14ac:dyDescent="0.3">
      <c r="B48" s="28" t="s">
        <v>81</v>
      </c>
      <c r="C48" s="30" t="s">
        <v>79</v>
      </c>
      <c r="D48" s="84" t="s">
        <v>80</v>
      </c>
      <c r="H48" s="30" t="s">
        <v>15</v>
      </c>
      <c r="I48" s="29"/>
      <c r="J48" s="9">
        <f>AVERAGE(E34:E45,E19:E30,E4:E15)</f>
        <v>13.858611111111111</v>
      </c>
      <c r="K48" s="9">
        <f>J48+273</f>
        <v>286.85861111111109</v>
      </c>
    </row>
    <row r="49" spans="1:11" ht="15.75" thickTop="1" x14ac:dyDescent="0.25">
      <c r="B49" s="10">
        <v>1</v>
      </c>
      <c r="C49" s="14">
        <v>0.72361111111111109</v>
      </c>
      <c r="D49" s="15">
        <v>0.72638888888888886</v>
      </c>
      <c r="H49" s="3"/>
      <c r="I49" s="3"/>
      <c r="J49" s="3"/>
      <c r="K49" s="3"/>
    </row>
    <row r="50" spans="1:11" x14ac:dyDescent="0.25">
      <c r="B50" s="10">
        <v>2</v>
      </c>
      <c r="C50" s="15">
        <v>0.72986111111111107</v>
      </c>
      <c r="D50" s="15">
        <v>0.73333333333333339</v>
      </c>
      <c r="H50" s="3"/>
      <c r="I50" s="3"/>
      <c r="J50" s="3"/>
      <c r="K50" s="3"/>
    </row>
    <row r="51" spans="1:11" ht="15.75" thickBot="1" x14ac:dyDescent="0.3">
      <c r="B51" s="5">
        <v>3</v>
      </c>
      <c r="C51" s="16">
        <v>0.7402777777777777</v>
      </c>
      <c r="D51" s="16">
        <v>0.73958333333333337</v>
      </c>
      <c r="H51" s="3"/>
      <c r="I51" s="3"/>
      <c r="J51" s="3"/>
      <c r="K51" s="3"/>
    </row>
    <row r="52" spans="1:11" ht="16.5" thickTop="1" thickBot="1" x14ac:dyDescent="0.3"/>
    <row r="53" spans="1:11" ht="16.5" thickTop="1" thickBot="1" x14ac:dyDescent="0.3">
      <c r="A53" s="27" t="s">
        <v>22</v>
      </c>
      <c r="B53" s="31"/>
      <c r="C53" s="31"/>
      <c r="D53" s="31"/>
      <c r="E53" s="31"/>
      <c r="F53" s="32"/>
    </row>
    <row r="54" spans="1:11" ht="16.5" thickTop="1" thickBot="1" x14ac:dyDescent="0.3">
      <c r="A54" s="28" t="s">
        <v>2</v>
      </c>
      <c r="B54" s="28" t="s">
        <v>3</v>
      </c>
      <c r="C54" s="28" t="s">
        <v>4</v>
      </c>
      <c r="D54" s="28" t="s">
        <v>5</v>
      </c>
      <c r="E54" s="28" t="s">
        <v>6</v>
      </c>
      <c r="F54" s="28" t="s">
        <v>7</v>
      </c>
    </row>
    <row r="55" spans="1:11" ht="15.75" thickTop="1" x14ac:dyDescent="0.25">
      <c r="A55" s="21">
        <v>43037.722233796296</v>
      </c>
      <c r="B55" s="10" t="s">
        <v>0</v>
      </c>
      <c r="C55" s="10" t="s">
        <v>1</v>
      </c>
      <c r="D55" s="10">
        <v>466</v>
      </c>
      <c r="E55" s="10">
        <v>20.87</v>
      </c>
      <c r="F55" s="10">
        <v>45.91</v>
      </c>
    </row>
    <row r="56" spans="1:11" x14ac:dyDescent="0.25">
      <c r="A56" s="21">
        <v>43037.722581018519</v>
      </c>
      <c r="B56" s="10" t="s">
        <v>0</v>
      </c>
      <c r="C56" s="10" t="s">
        <v>1</v>
      </c>
      <c r="D56" s="10">
        <v>467</v>
      </c>
      <c r="E56" s="10">
        <v>20.399999999999999</v>
      </c>
      <c r="F56" s="10">
        <v>45.62</v>
      </c>
    </row>
    <row r="57" spans="1:11" x14ac:dyDescent="0.25">
      <c r="A57" s="21">
        <v>43037.722928240742</v>
      </c>
      <c r="B57" s="10" t="s">
        <v>0</v>
      </c>
      <c r="C57" s="10" t="s">
        <v>1</v>
      </c>
      <c r="D57" s="10">
        <v>462</v>
      </c>
      <c r="E57" s="10">
        <v>19.97</v>
      </c>
      <c r="F57" s="10">
        <v>47.4</v>
      </c>
    </row>
    <row r="58" spans="1:11" x14ac:dyDescent="0.25">
      <c r="A58" s="21">
        <v>43037.723275462966</v>
      </c>
      <c r="B58" s="10" t="s">
        <v>0</v>
      </c>
      <c r="C58" s="10" t="s">
        <v>1</v>
      </c>
      <c r="D58" s="10">
        <v>463</v>
      </c>
      <c r="E58" s="10">
        <v>19.559999999999999</v>
      </c>
      <c r="F58" s="10">
        <v>49.17</v>
      </c>
    </row>
    <row r="59" spans="1:11" x14ac:dyDescent="0.25">
      <c r="A59" s="21">
        <v>43037.723622685182</v>
      </c>
      <c r="B59" s="10" t="s">
        <v>0</v>
      </c>
      <c r="C59" s="10" t="s">
        <v>1</v>
      </c>
      <c r="D59" s="10">
        <v>464</v>
      </c>
      <c r="E59" s="10">
        <v>19.170000000000002</v>
      </c>
      <c r="F59" s="10">
        <v>50.99</v>
      </c>
    </row>
    <row r="60" spans="1:11" x14ac:dyDescent="0.25">
      <c r="A60" s="21">
        <v>43037.723969907405</v>
      </c>
      <c r="B60" s="10" t="s">
        <v>0</v>
      </c>
      <c r="C60" s="10" t="s">
        <v>1</v>
      </c>
      <c r="D60" s="10">
        <v>470</v>
      </c>
      <c r="E60" s="10">
        <v>18.82</v>
      </c>
      <c r="F60" s="10">
        <v>52.69</v>
      </c>
    </row>
    <row r="61" spans="1:11" x14ac:dyDescent="0.25">
      <c r="A61" s="21">
        <v>43037.724317129629</v>
      </c>
      <c r="B61" s="10" t="s">
        <v>0</v>
      </c>
      <c r="C61" s="10" t="s">
        <v>1</v>
      </c>
      <c r="D61" s="10">
        <v>469</v>
      </c>
      <c r="E61" s="10">
        <v>18.489999999999998</v>
      </c>
      <c r="F61" s="10">
        <v>54.26</v>
      </c>
    </row>
    <row r="62" spans="1:11" x14ac:dyDescent="0.25">
      <c r="A62" s="21">
        <v>43037.724664351852</v>
      </c>
      <c r="B62" s="10" t="s">
        <v>0</v>
      </c>
      <c r="C62" s="10" t="s">
        <v>1</v>
      </c>
      <c r="D62" s="10">
        <v>478</v>
      </c>
      <c r="E62" s="10">
        <v>18.18</v>
      </c>
      <c r="F62" s="10">
        <v>55.67</v>
      </c>
    </row>
    <row r="63" spans="1:11" x14ac:dyDescent="0.25">
      <c r="A63" s="21">
        <v>43037.725011574075</v>
      </c>
      <c r="B63" s="10" t="s">
        <v>0</v>
      </c>
      <c r="C63" s="10" t="s">
        <v>1</v>
      </c>
      <c r="D63" s="10">
        <v>486</v>
      </c>
      <c r="E63" s="10">
        <v>17.850000000000001</v>
      </c>
      <c r="F63" s="10">
        <v>57.02</v>
      </c>
    </row>
    <row r="64" spans="1:11" x14ac:dyDescent="0.25">
      <c r="A64" s="21">
        <v>43037.725358796299</v>
      </c>
      <c r="B64" s="10" t="s">
        <v>0</v>
      </c>
      <c r="C64" s="10" t="s">
        <v>1</v>
      </c>
      <c r="D64" s="10">
        <v>494</v>
      </c>
      <c r="E64" s="10">
        <v>17.579999999999998</v>
      </c>
      <c r="F64" s="10">
        <v>58.27</v>
      </c>
    </row>
    <row r="65" spans="1:6" x14ac:dyDescent="0.25">
      <c r="A65" s="21">
        <v>43037.725706018522</v>
      </c>
      <c r="B65" s="10" t="s">
        <v>0</v>
      </c>
      <c r="C65" s="10" t="s">
        <v>1</v>
      </c>
      <c r="D65" s="10">
        <v>504</v>
      </c>
      <c r="E65" s="10">
        <v>17.32</v>
      </c>
      <c r="F65" s="10">
        <v>59.44</v>
      </c>
    </row>
    <row r="66" spans="1:6" x14ac:dyDescent="0.25">
      <c r="A66" s="21">
        <v>43037.726053240738</v>
      </c>
      <c r="B66" s="10" t="s">
        <v>0</v>
      </c>
      <c r="C66" s="10" t="s">
        <v>1</v>
      </c>
      <c r="D66" s="10">
        <v>517</v>
      </c>
      <c r="E66" s="10">
        <v>17.059999999999999</v>
      </c>
      <c r="F66" s="10">
        <v>60.51</v>
      </c>
    </row>
    <row r="67" spans="1:6" x14ac:dyDescent="0.25">
      <c r="A67" s="21">
        <v>43037.726400462961</v>
      </c>
      <c r="B67" s="10" t="s">
        <v>0</v>
      </c>
      <c r="C67" s="10" t="s">
        <v>1</v>
      </c>
      <c r="D67" s="10">
        <v>528</v>
      </c>
      <c r="E67" s="10">
        <v>16.82</v>
      </c>
      <c r="F67" s="10">
        <v>61.49</v>
      </c>
    </row>
    <row r="68" spans="1:6" x14ac:dyDescent="0.25">
      <c r="A68" s="21">
        <v>43037.726747685185</v>
      </c>
      <c r="B68" s="10" t="s">
        <v>0</v>
      </c>
      <c r="C68" s="10" t="s">
        <v>1</v>
      </c>
      <c r="D68" s="10">
        <v>549</v>
      </c>
      <c r="E68" s="10">
        <v>16.600000000000001</v>
      </c>
      <c r="F68" s="10">
        <v>62.44</v>
      </c>
    </row>
    <row r="69" spans="1:6" x14ac:dyDescent="0.25">
      <c r="A69" s="21">
        <v>43037.727094907408</v>
      </c>
      <c r="B69" s="10" t="s">
        <v>0</v>
      </c>
      <c r="C69" s="10" t="s">
        <v>1</v>
      </c>
      <c r="D69" s="10">
        <v>506</v>
      </c>
      <c r="E69" s="10">
        <v>16.329999999999998</v>
      </c>
      <c r="F69" s="10">
        <v>66.53</v>
      </c>
    </row>
    <row r="70" spans="1:6" x14ac:dyDescent="0.25">
      <c r="A70" s="21">
        <v>43037.727442129632</v>
      </c>
      <c r="B70" s="10" t="s">
        <v>0</v>
      </c>
      <c r="C70" s="10" t="s">
        <v>1</v>
      </c>
      <c r="D70" s="10">
        <v>490</v>
      </c>
      <c r="E70" s="10">
        <v>16.04</v>
      </c>
      <c r="F70" s="10">
        <v>70.05</v>
      </c>
    </row>
    <row r="71" spans="1:6" x14ac:dyDescent="0.25">
      <c r="A71" s="21">
        <v>43037.727789351855</v>
      </c>
      <c r="B71" s="10" t="s">
        <v>0</v>
      </c>
      <c r="C71" s="10" t="s">
        <v>1</v>
      </c>
      <c r="D71" s="10">
        <v>478</v>
      </c>
      <c r="E71" s="10">
        <v>15.65</v>
      </c>
      <c r="F71" s="10">
        <v>71.33</v>
      </c>
    </row>
    <row r="72" spans="1:6" x14ac:dyDescent="0.25">
      <c r="A72" s="21">
        <v>43037.728136574071</v>
      </c>
      <c r="B72" s="10" t="s">
        <v>0</v>
      </c>
      <c r="C72" s="10" t="s">
        <v>1</v>
      </c>
      <c r="D72" s="10">
        <v>474</v>
      </c>
      <c r="E72" s="10">
        <v>15.26</v>
      </c>
      <c r="F72" s="10">
        <v>71.86</v>
      </c>
    </row>
    <row r="73" spans="1:6" x14ac:dyDescent="0.25">
      <c r="A73" s="21">
        <v>43037.728483796294</v>
      </c>
      <c r="B73" s="10" t="s">
        <v>0</v>
      </c>
      <c r="C73" s="10" t="s">
        <v>1</v>
      </c>
      <c r="D73" s="10">
        <v>471</v>
      </c>
      <c r="E73" s="10">
        <v>14.84</v>
      </c>
      <c r="F73" s="10">
        <v>71.83</v>
      </c>
    </row>
    <row r="74" spans="1:6" x14ac:dyDescent="0.25">
      <c r="A74" s="21">
        <v>43037.728831018518</v>
      </c>
      <c r="B74" s="10" t="s">
        <v>0</v>
      </c>
      <c r="C74" s="10" t="s">
        <v>1</v>
      </c>
      <c r="D74" s="10">
        <v>470</v>
      </c>
      <c r="E74" s="10">
        <v>14.42</v>
      </c>
      <c r="F74" s="10">
        <v>71.03</v>
      </c>
    </row>
    <row r="75" spans="1:6" x14ac:dyDescent="0.25">
      <c r="A75" s="21">
        <v>43037.729178240741</v>
      </c>
      <c r="B75" s="10" t="s">
        <v>0</v>
      </c>
      <c r="C75" s="10" t="s">
        <v>1</v>
      </c>
      <c r="D75" s="10">
        <v>472</v>
      </c>
      <c r="E75" s="10">
        <v>13.97</v>
      </c>
      <c r="F75" s="10">
        <v>69.69</v>
      </c>
    </row>
    <row r="76" spans="1:6" x14ac:dyDescent="0.25">
      <c r="A76" s="21">
        <v>43037.729525462964</v>
      </c>
      <c r="B76" s="10" t="s">
        <v>0</v>
      </c>
      <c r="C76" s="10" t="s">
        <v>1</v>
      </c>
      <c r="D76" s="10">
        <v>470</v>
      </c>
      <c r="E76" s="10">
        <v>13.66</v>
      </c>
      <c r="F76" s="10">
        <v>69.569999999999993</v>
      </c>
    </row>
    <row r="77" spans="1:6" x14ac:dyDescent="0.25">
      <c r="A77" s="21">
        <v>43037.729872685188</v>
      </c>
      <c r="B77" s="10" t="s">
        <v>0</v>
      </c>
      <c r="C77" s="10" t="s">
        <v>1</v>
      </c>
      <c r="D77" s="10">
        <v>485</v>
      </c>
      <c r="E77" s="10">
        <v>13.4</v>
      </c>
      <c r="F77" s="10">
        <v>73.260000000000005</v>
      </c>
    </row>
    <row r="78" spans="1:6" x14ac:dyDescent="0.25">
      <c r="A78" s="21">
        <v>43037.730219907404</v>
      </c>
      <c r="B78" s="10" t="s">
        <v>0</v>
      </c>
      <c r="C78" s="10" t="s">
        <v>1</v>
      </c>
      <c r="D78" s="10">
        <v>508</v>
      </c>
      <c r="E78" s="10">
        <v>13.24</v>
      </c>
      <c r="F78" s="10">
        <v>76.81</v>
      </c>
    </row>
    <row r="79" spans="1:6" x14ac:dyDescent="0.25">
      <c r="A79" s="21">
        <v>43037.730567129627</v>
      </c>
      <c r="B79" s="10" t="s">
        <v>0</v>
      </c>
      <c r="C79" s="10" t="s">
        <v>1</v>
      </c>
      <c r="D79" s="10">
        <v>526</v>
      </c>
      <c r="E79" s="10">
        <v>13.1</v>
      </c>
      <c r="F79" s="10">
        <v>80.599999999999994</v>
      </c>
    </row>
    <row r="80" spans="1:6" x14ac:dyDescent="0.25">
      <c r="A80" s="21">
        <v>43037.730914351851</v>
      </c>
      <c r="B80" s="10" t="s">
        <v>0</v>
      </c>
      <c r="C80" s="10" t="s">
        <v>1</v>
      </c>
      <c r="D80" s="10">
        <v>538</v>
      </c>
      <c r="E80" s="10">
        <v>13.01</v>
      </c>
      <c r="F80" s="10">
        <v>82.39</v>
      </c>
    </row>
    <row r="81" spans="1:6" x14ac:dyDescent="0.25">
      <c r="A81" s="21">
        <v>43037.731261574074</v>
      </c>
      <c r="B81" s="10" t="s">
        <v>0</v>
      </c>
      <c r="C81" s="10" t="s">
        <v>1</v>
      </c>
      <c r="D81" s="10">
        <v>541</v>
      </c>
      <c r="E81" s="10">
        <v>12.94</v>
      </c>
      <c r="F81" s="10">
        <v>83.54</v>
      </c>
    </row>
    <row r="82" spans="1:6" x14ac:dyDescent="0.25">
      <c r="A82" s="21">
        <v>43037.731608796297</v>
      </c>
      <c r="B82" s="10" t="s">
        <v>0</v>
      </c>
      <c r="C82" s="10" t="s">
        <v>1</v>
      </c>
      <c r="D82" s="10">
        <v>554</v>
      </c>
      <c r="E82" s="10">
        <v>12.9</v>
      </c>
      <c r="F82" s="10">
        <v>84.61</v>
      </c>
    </row>
    <row r="83" spans="1:6" x14ac:dyDescent="0.25">
      <c r="A83" s="21">
        <v>43037.731956018521</v>
      </c>
      <c r="B83" s="10" t="s">
        <v>0</v>
      </c>
      <c r="C83" s="10" t="s">
        <v>1</v>
      </c>
      <c r="D83" s="10">
        <v>570</v>
      </c>
      <c r="E83" s="10">
        <v>12.89</v>
      </c>
      <c r="F83" s="10">
        <v>85.54</v>
      </c>
    </row>
    <row r="84" spans="1:6" x14ac:dyDescent="0.25">
      <c r="A84" s="21">
        <v>43037.732303240744</v>
      </c>
      <c r="B84" s="10" t="s">
        <v>0</v>
      </c>
      <c r="C84" s="10" t="s">
        <v>1</v>
      </c>
      <c r="D84" s="10">
        <v>577</v>
      </c>
      <c r="E84" s="10">
        <v>12.84</v>
      </c>
      <c r="F84" s="10">
        <v>86.41</v>
      </c>
    </row>
    <row r="85" spans="1:6" x14ac:dyDescent="0.25">
      <c r="A85" s="21">
        <v>43037.73265046296</v>
      </c>
      <c r="B85" s="10" t="s">
        <v>0</v>
      </c>
      <c r="C85" s="10" t="s">
        <v>1</v>
      </c>
      <c r="D85" s="10">
        <v>585</v>
      </c>
      <c r="E85" s="10">
        <v>12.83</v>
      </c>
      <c r="F85" s="10">
        <v>87.03</v>
      </c>
    </row>
    <row r="86" spans="1:6" x14ac:dyDescent="0.25">
      <c r="A86" s="21">
        <v>43037.732997685183</v>
      </c>
      <c r="B86" s="10" t="s">
        <v>0</v>
      </c>
      <c r="C86" s="10" t="s">
        <v>1</v>
      </c>
      <c r="D86" s="10">
        <v>589</v>
      </c>
      <c r="E86" s="10">
        <v>12.82</v>
      </c>
      <c r="F86" s="10">
        <v>87.54</v>
      </c>
    </row>
    <row r="87" spans="1:6" x14ac:dyDescent="0.25">
      <c r="A87" s="21">
        <v>43037.733344907407</v>
      </c>
      <c r="B87" s="10" t="s">
        <v>0</v>
      </c>
      <c r="C87" s="10" t="s">
        <v>1</v>
      </c>
      <c r="D87" s="10">
        <v>578</v>
      </c>
      <c r="E87" s="10">
        <v>12.76</v>
      </c>
      <c r="F87" s="10">
        <v>87.82</v>
      </c>
    </row>
    <row r="88" spans="1:6" x14ac:dyDescent="0.25">
      <c r="A88" s="21">
        <v>43037.73369212963</v>
      </c>
      <c r="B88" s="10" t="s">
        <v>0</v>
      </c>
      <c r="C88" s="10" t="s">
        <v>1</v>
      </c>
      <c r="D88" s="10">
        <v>565</v>
      </c>
      <c r="E88" s="10">
        <v>12.61</v>
      </c>
      <c r="F88" s="10">
        <v>87.57</v>
      </c>
    </row>
    <row r="89" spans="1:6" x14ac:dyDescent="0.25">
      <c r="A89" s="21">
        <v>43037.734039351853</v>
      </c>
      <c r="B89" s="10" t="s">
        <v>0</v>
      </c>
      <c r="C89" s="10" t="s">
        <v>1</v>
      </c>
      <c r="D89" s="10">
        <v>550</v>
      </c>
      <c r="E89" s="10">
        <v>12.4</v>
      </c>
      <c r="F89" s="10">
        <v>86.86</v>
      </c>
    </row>
    <row r="90" spans="1:6" x14ac:dyDescent="0.25">
      <c r="A90" s="21">
        <v>43037.734386574077</v>
      </c>
      <c r="B90" s="10" t="s">
        <v>0</v>
      </c>
      <c r="C90" s="10" t="s">
        <v>1</v>
      </c>
      <c r="D90" s="10">
        <v>538</v>
      </c>
      <c r="E90" s="10">
        <v>12.16</v>
      </c>
      <c r="F90" s="10">
        <v>86.33</v>
      </c>
    </row>
    <row r="91" spans="1:6" x14ac:dyDescent="0.25">
      <c r="A91" s="21">
        <v>43037.734733796293</v>
      </c>
      <c r="B91" s="10" t="s">
        <v>0</v>
      </c>
      <c r="C91" s="10" t="s">
        <v>1</v>
      </c>
      <c r="D91" s="10">
        <v>529</v>
      </c>
      <c r="E91" s="10">
        <v>11.88</v>
      </c>
      <c r="F91" s="10">
        <v>85.54</v>
      </c>
    </row>
    <row r="92" spans="1:6" x14ac:dyDescent="0.25">
      <c r="A92" s="21">
        <v>43037.735081018516</v>
      </c>
      <c r="B92" s="10" t="s">
        <v>0</v>
      </c>
      <c r="C92" s="10" t="s">
        <v>1</v>
      </c>
      <c r="D92" s="10">
        <v>525</v>
      </c>
      <c r="E92" s="10">
        <v>11.62</v>
      </c>
      <c r="F92" s="10">
        <v>84.78</v>
      </c>
    </row>
    <row r="93" spans="1:6" x14ac:dyDescent="0.25">
      <c r="A93" s="21">
        <v>43037.73542824074</v>
      </c>
      <c r="B93" s="10" t="s">
        <v>0</v>
      </c>
      <c r="C93" s="10" t="s">
        <v>1</v>
      </c>
      <c r="D93" s="10">
        <v>512</v>
      </c>
      <c r="E93" s="10">
        <v>11.37</v>
      </c>
      <c r="F93" s="10">
        <v>84.42</v>
      </c>
    </row>
    <row r="94" spans="1:6" x14ac:dyDescent="0.25">
      <c r="A94" s="21">
        <v>43037.735775462963</v>
      </c>
      <c r="B94" s="10" t="s">
        <v>0</v>
      </c>
      <c r="C94" s="10" t="s">
        <v>1</v>
      </c>
      <c r="D94" s="10">
        <v>504</v>
      </c>
      <c r="E94" s="10">
        <v>11.17</v>
      </c>
      <c r="F94" s="10">
        <v>84.14</v>
      </c>
    </row>
    <row r="95" spans="1:6" x14ac:dyDescent="0.25">
      <c r="A95" s="21">
        <v>43037.736122685186</v>
      </c>
      <c r="B95" s="10" t="s">
        <v>0</v>
      </c>
      <c r="C95" s="10" t="s">
        <v>1</v>
      </c>
      <c r="D95" s="10">
        <v>498</v>
      </c>
      <c r="E95" s="10">
        <v>11.04</v>
      </c>
      <c r="F95" s="10">
        <v>84.16</v>
      </c>
    </row>
    <row r="96" spans="1:6" x14ac:dyDescent="0.25">
      <c r="A96" s="21">
        <v>43037.73646990741</v>
      </c>
      <c r="B96" s="10" t="s">
        <v>0</v>
      </c>
      <c r="C96" s="10" t="s">
        <v>1</v>
      </c>
      <c r="D96" s="10">
        <v>496</v>
      </c>
      <c r="E96" s="10">
        <v>10.91</v>
      </c>
      <c r="F96" s="10">
        <v>84.39</v>
      </c>
    </row>
    <row r="97" spans="1:6" x14ac:dyDescent="0.25">
      <c r="A97" s="21">
        <v>43037.736817129633</v>
      </c>
      <c r="B97" s="10" t="s">
        <v>0</v>
      </c>
      <c r="C97" s="10" t="s">
        <v>1</v>
      </c>
      <c r="D97" s="10">
        <v>502</v>
      </c>
      <c r="E97" s="10">
        <v>10.81</v>
      </c>
      <c r="F97" s="10">
        <v>84.84</v>
      </c>
    </row>
    <row r="98" spans="1:6" x14ac:dyDescent="0.25">
      <c r="A98" s="21">
        <v>43037.737164351849</v>
      </c>
      <c r="B98" s="10" t="s">
        <v>0</v>
      </c>
      <c r="C98" s="10" t="s">
        <v>1</v>
      </c>
      <c r="D98" s="10">
        <v>504</v>
      </c>
      <c r="E98" s="10">
        <v>10.74</v>
      </c>
      <c r="F98" s="10">
        <v>85.4</v>
      </c>
    </row>
    <row r="99" spans="1:6" x14ac:dyDescent="0.25">
      <c r="A99" s="21">
        <v>43037.737511574072</v>
      </c>
      <c r="B99" s="10" t="s">
        <v>0</v>
      </c>
      <c r="C99" s="10" t="s">
        <v>1</v>
      </c>
      <c r="D99" s="10">
        <v>510</v>
      </c>
      <c r="E99" s="10">
        <v>10.68</v>
      </c>
      <c r="F99" s="10">
        <v>85.96</v>
      </c>
    </row>
    <row r="100" spans="1:6" x14ac:dyDescent="0.25">
      <c r="A100" s="21">
        <v>43037.737858796296</v>
      </c>
      <c r="B100" s="10" t="s">
        <v>0</v>
      </c>
      <c r="C100" s="10" t="s">
        <v>1</v>
      </c>
      <c r="D100" s="10">
        <v>518</v>
      </c>
      <c r="E100" s="10">
        <v>10.62</v>
      </c>
      <c r="F100" s="10">
        <v>86.58</v>
      </c>
    </row>
    <row r="101" spans="1:6" x14ac:dyDescent="0.25">
      <c r="A101" s="21">
        <v>43037.738206018519</v>
      </c>
      <c r="B101" s="10" t="s">
        <v>0</v>
      </c>
      <c r="C101" s="10" t="s">
        <v>1</v>
      </c>
      <c r="D101" s="10">
        <v>539</v>
      </c>
      <c r="E101" s="10">
        <v>10.63</v>
      </c>
      <c r="F101" s="10">
        <v>87.2</v>
      </c>
    </row>
    <row r="102" spans="1:6" x14ac:dyDescent="0.25">
      <c r="A102" s="21">
        <v>43037.738553240742</v>
      </c>
      <c r="B102" s="10" t="s">
        <v>0</v>
      </c>
      <c r="C102" s="10" t="s">
        <v>1</v>
      </c>
      <c r="D102" s="10">
        <v>583</v>
      </c>
      <c r="E102" s="10">
        <v>10.68</v>
      </c>
      <c r="F102" s="10">
        <v>88.13</v>
      </c>
    </row>
    <row r="103" spans="1:6" x14ac:dyDescent="0.25">
      <c r="A103" s="21">
        <v>43037.738900462966</v>
      </c>
      <c r="B103" s="10" t="s">
        <v>0</v>
      </c>
      <c r="C103" s="10" t="s">
        <v>1</v>
      </c>
      <c r="D103" s="10">
        <v>598</v>
      </c>
      <c r="E103" s="10">
        <v>10.77</v>
      </c>
      <c r="F103" s="10">
        <v>89.15</v>
      </c>
    </row>
    <row r="104" spans="1:6" x14ac:dyDescent="0.25">
      <c r="A104" s="21">
        <v>43037.739247685182</v>
      </c>
      <c r="B104" s="10" t="s">
        <v>0</v>
      </c>
      <c r="C104" s="10" t="s">
        <v>1</v>
      </c>
      <c r="D104" s="10">
        <v>609</v>
      </c>
      <c r="E104" s="10">
        <v>10.89</v>
      </c>
      <c r="F104" s="10">
        <v>90.03</v>
      </c>
    </row>
    <row r="105" spans="1:6" x14ac:dyDescent="0.25">
      <c r="A105" s="21">
        <v>43037.739594907405</v>
      </c>
      <c r="B105" s="10" t="s">
        <v>0</v>
      </c>
      <c r="C105" s="10" t="s">
        <v>1</v>
      </c>
      <c r="D105" s="10">
        <v>604</v>
      </c>
      <c r="E105" s="10">
        <v>10.98</v>
      </c>
      <c r="F105" s="10">
        <v>90.82</v>
      </c>
    </row>
    <row r="106" spans="1:6" x14ac:dyDescent="0.25">
      <c r="A106" s="21">
        <v>43037.739942129629</v>
      </c>
      <c r="B106" s="10" t="s">
        <v>0</v>
      </c>
      <c r="C106" s="10" t="s">
        <v>1</v>
      </c>
      <c r="D106" s="10">
        <v>585</v>
      </c>
      <c r="E106" s="10">
        <v>11.04</v>
      </c>
      <c r="F106" s="10">
        <v>91.31</v>
      </c>
    </row>
    <row r="107" spans="1:6" x14ac:dyDescent="0.25">
      <c r="A107" s="21">
        <v>43037.740289351852</v>
      </c>
      <c r="B107" s="10" t="s">
        <v>0</v>
      </c>
      <c r="C107" s="10" t="s">
        <v>1</v>
      </c>
      <c r="D107" s="10">
        <v>579</v>
      </c>
      <c r="E107" s="10">
        <v>11.06</v>
      </c>
      <c r="F107" s="10">
        <v>91.75</v>
      </c>
    </row>
    <row r="108" spans="1:6" x14ac:dyDescent="0.25">
      <c r="A108" s="21">
        <v>43037.740636574075</v>
      </c>
      <c r="B108" s="10" t="s">
        <v>0</v>
      </c>
      <c r="C108" s="10" t="s">
        <v>1</v>
      </c>
      <c r="D108" s="10">
        <v>570</v>
      </c>
      <c r="E108" s="10">
        <v>11.07</v>
      </c>
      <c r="F108" s="10">
        <v>92.1</v>
      </c>
    </row>
    <row r="109" spans="1:6" x14ac:dyDescent="0.25">
      <c r="A109" s="21">
        <v>43037.740983796299</v>
      </c>
      <c r="B109" s="10" t="s">
        <v>0</v>
      </c>
      <c r="C109" s="10" t="s">
        <v>1</v>
      </c>
      <c r="D109" s="10">
        <v>570</v>
      </c>
      <c r="E109" s="10">
        <v>11.1</v>
      </c>
      <c r="F109" s="10">
        <v>92.43</v>
      </c>
    </row>
    <row r="110" spans="1:6" ht="15.75" thickBot="1" x14ac:dyDescent="0.3">
      <c r="A110" s="22">
        <v>43037.741331018522</v>
      </c>
      <c r="B110" s="5" t="s">
        <v>0</v>
      </c>
      <c r="C110" s="5" t="s">
        <v>1</v>
      </c>
      <c r="D110" s="5">
        <v>563</v>
      </c>
      <c r="E110" s="5">
        <v>11.14</v>
      </c>
      <c r="F110" s="5">
        <v>92.7</v>
      </c>
    </row>
    <row r="111" spans="1:6" ht="15.75" thickTop="1" x14ac:dyDescent="0.25">
      <c r="A111" s="1"/>
    </row>
    <row r="112" spans="1:6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</sheetData>
  <pageMargins left="0.7" right="0.7" top="0.75" bottom="0.75" header="0.3" footer="0.3"/>
  <pageSetup orientation="landscape" horizontalDpi="4294967293" verticalDpi="4294967293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131"/>
  <sheetViews>
    <sheetView topLeftCell="A46" workbookViewId="0">
      <selection activeCell="A111" sqref="A111:F111"/>
    </sheetView>
  </sheetViews>
  <sheetFormatPr defaultRowHeight="15" x14ac:dyDescent="0.25"/>
  <cols>
    <col min="1" max="1" width="17.7109375" customWidth="1"/>
  </cols>
  <sheetData>
    <row r="1" spans="1:10" ht="27" thickBot="1" x14ac:dyDescent="0.45">
      <c r="A1" s="40" t="s">
        <v>118</v>
      </c>
    </row>
    <row r="2" spans="1:10" ht="16.5" thickTop="1" thickBot="1" x14ac:dyDescent="0.3">
      <c r="A2" s="27" t="s">
        <v>19</v>
      </c>
      <c r="B2" s="31"/>
      <c r="C2" s="31"/>
      <c r="D2" s="31"/>
      <c r="E2" s="31"/>
      <c r="F2" s="32"/>
      <c r="G2" s="34"/>
      <c r="H2" s="34"/>
      <c r="I2" s="34"/>
      <c r="J2" s="34"/>
    </row>
    <row r="3" spans="1:10" ht="16.5" thickTop="1" thickBot="1" x14ac:dyDescent="0.3">
      <c r="A3" s="28" t="s">
        <v>2</v>
      </c>
      <c r="B3" s="28" t="s">
        <v>3</v>
      </c>
      <c r="C3" s="28" t="s">
        <v>4</v>
      </c>
      <c r="D3" s="28" t="s">
        <v>5</v>
      </c>
      <c r="E3" s="28" t="s">
        <v>6</v>
      </c>
      <c r="F3" s="28" t="s">
        <v>7</v>
      </c>
      <c r="G3" s="34"/>
      <c r="H3" s="28" t="s">
        <v>8</v>
      </c>
      <c r="I3" s="28" t="s">
        <v>5</v>
      </c>
      <c r="J3" s="28" t="s">
        <v>9</v>
      </c>
    </row>
    <row r="4" spans="1:10" ht="16.5" thickTop="1" thickBot="1" x14ac:dyDescent="0.3">
      <c r="A4" s="20">
        <v>43037.723356481481</v>
      </c>
      <c r="B4" s="4" t="s">
        <v>0</v>
      </c>
      <c r="C4" s="4" t="s">
        <v>1</v>
      </c>
      <c r="D4" s="4">
        <v>512</v>
      </c>
      <c r="E4" s="4">
        <v>17.63</v>
      </c>
      <c r="F4" s="4">
        <v>35.770000000000003</v>
      </c>
      <c r="H4" s="4">
        <v>0</v>
      </c>
      <c r="I4" s="4">
        <f>D4</f>
        <v>512</v>
      </c>
      <c r="J4" s="36">
        <f>SLOPE(I4:I15,H4:H15)</f>
        <v>0.19079254079254079</v>
      </c>
    </row>
    <row r="5" spans="1:10" ht="15.75" thickTop="1" x14ac:dyDescent="0.25">
      <c r="A5" s="21">
        <v>43037.723703703705</v>
      </c>
      <c r="B5" s="10" t="s">
        <v>0</v>
      </c>
      <c r="C5" s="10" t="s">
        <v>1</v>
      </c>
      <c r="D5" s="10">
        <v>517</v>
      </c>
      <c r="E5" s="10">
        <v>17.28</v>
      </c>
      <c r="F5" s="10">
        <v>36.89</v>
      </c>
      <c r="H5" s="10">
        <v>30</v>
      </c>
      <c r="I5" s="10">
        <f>D5</f>
        <v>517</v>
      </c>
    </row>
    <row r="6" spans="1:10" x14ac:dyDescent="0.25">
      <c r="A6" s="21">
        <v>43037.724050925928</v>
      </c>
      <c r="B6" s="10" t="s">
        <v>0</v>
      </c>
      <c r="C6" s="10" t="s">
        <v>1</v>
      </c>
      <c r="D6" s="10">
        <v>519</v>
      </c>
      <c r="E6" s="10">
        <v>16.96</v>
      </c>
      <c r="F6" s="10">
        <v>38.08</v>
      </c>
      <c r="H6" s="10">
        <v>60</v>
      </c>
      <c r="I6" s="10">
        <f t="shared" ref="I6:I15" si="0">D6</f>
        <v>519</v>
      </c>
    </row>
    <row r="7" spans="1:10" x14ac:dyDescent="0.25">
      <c r="A7" s="21">
        <v>43037.724398148152</v>
      </c>
      <c r="B7" s="10" t="s">
        <v>0</v>
      </c>
      <c r="C7" s="10" t="s">
        <v>1</v>
      </c>
      <c r="D7" s="10">
        <v>524</v>
      </c>
      <c r="E7" s="10">
        <v>16.690000000000001</v>
      </c>
      <c r="F7" s="10">
        <v>39.4</v>
      </c>
      <c r="H7" s="10">
        <v>90</v>
      </c>
      <c r="I7" s="10">
        <f t="shared" si="0"/>
        <v>524</v>
      </c>
    </row>
    <row r="8" spans="1:10" x14ac:dyDescent="0.25">
      <c r="A8" s="21">
        <v>43037.724745370368</v>
      </c>
      <c r="B8" s="10" t="s">
        <v>0</v>
      </c>
      <c r="C8" s="10" t="s">
        <v>1</v>
      </c>
      <c r="D8" s="10">
        <v>532</v>
      </c>
      <c r="E8" s="10">
        <v>16.43</v>
      </c>
      <c r="F8" s="10">
        <v>40.590000000000003</v>
      </c>
      <c r="H8" s="10">
        <v>120</v>
      </c>
      <c r="I8" s="10">
        <f t="shared" si="0"/>
        <v>532</v>
      </c>
    </row>
    <row r="9" spans="1:10" x14ac:dyDescent="0.25">
      <c r="A9" s="21">
        <v>43037.725092592591</v>
      </c>
      <c r="B9" s="10" t="s">
        <v>0</v>
      </c>
      <c r="C9" s="10" t="s">
        <v>1</v>
      </c>
      <c r="D9" s="10">
        <v>542</v>
      </c>
      <c r="E9" s="10">
        <v>16.190000000000001</v>
      </c>
      <c r="F9" s="10">
        <v>41.81</v>
      </c>
      <c r="H9" s="10">
        <v>150</v>
      </c>
      <c r="I9" s="10">
        <f t="shared" si="0"/>
        <v>542</v>
      </c>
    </row>
    <row r="10" spans="1:10" x14ac:dyDescent="0.25">
      <c r="A10" s="21">
        <v>43037.725439814814</v>
      </c>
      <c r="B10" s="10" t="s">
        <v>0</v>
      </c>
      <c r="C10" s="10" t="s">
        <v>1</v>
      </c>
      <c r="D10" s="10">
        <v>545</v>
      </c>
      <c r="E10" s="10">
        <v>15.97</v>
      </c>
      <c r="F10" s="10">
        <v>43.01</v>
      </c>
      <c r="H10" s="10">
        <v>180</v>
      </c>
      <c r="I10" s="10">
        <f t="shared" si="0"/>
        <v>545</v>
      </c>
    </row>
    <row r="11" spans="1:10" x14ac:dyDescent="0.25">
      <c r="A11" s="21">
        <v>43037.725787037038</v>
      </c>
      <c r="B11" s="10" t="s">
        <v>0</v>
      </c>
      <c r="C11" s="10" t="s">
        <v>1</v>
      </c>
      <c r="D11" s="10">
        <v>556</v>
      </c>
      <c r="E11" s="10">
        <v>15.76</v>
      </c>
      <c r="F11" s="10">
        <v>44.17</v>
      </c>
      <c r="H11" s="10">
        <v>210</v>
      </c>
      <c r="I11" s="10">
        <f t="shared" si="0"/>
        <v>556</v>
      </c>
    </row>
    <row r="12" spans="1:10" x14ac:dyDescent="0.25">
      <c r="A12" s="21">
        <v>43037.726134259261</v>
      </c>
      <c r="B12" s="10" t="s">
        <v>0</v>
      </c>
      <c r="C12" s="10" t="s">
        <v>1</v>
      </c>
      <c r="D12" s="10">
        <v>561</v>
      </c>
      <c r="E12" s="10">
        <v>15.56</v>
      </c>
      <c r="F12" s="10">
        <v>45.27</v>
      </c>
      <c r="H12" s="10">
        <v>240</v>
      </c>
      <c r="I12" s="10">
        <f t="shared" si="0"/>
        <v>561</v>
      </c>
    </row>
    <row r="13" spans="1:10" x14ac:dyDescent="0.25">
      <c r="A13" s="21">
        <v>43037.726481481484</v>
      </c>
      <c r="B13" s="10" t="s">
        <v>0</v>
      </c>
      <c r="C13" s="10" t="s">
        <v>1</v>
      </c>
      <c r="D13" s="10">
        <v>568</v>
      </c>
      <c r="E13" s="10">
        <v>15.38</v>
      </c>
      <c r="F13" s="10">
        <v>46.37</v>
      </c>
      <c r="H13" s="10">
        <v>270</v>
      </c>
      <c r="I13" s="10">
        <f t="shared" si="0"/>
        <v>568</v>
      </c>
    </row>
    <row r="14" spans="1:10" x14ac:dyDescent="0.25">
      <c r="A14" s="21">
        <v>43037.7268287037</v>
      </c>
      <c r="B14" s="10" t="s">
        <v>0</v>
      </c>
      <c r="C14" s="10" t="s">
        <v>1</v>
      </c>
      <c r="D14" s="10">
        <v>572</v>
      </c>
      <c r="E14" s="10">
        <v>15.2</v>
      </c>
      <c r="F14" s="10">
        <v>47.65</v>
      </c>
      <c r="H14" s="10">
        <v>300</v>
      </c>
      <c r="I14" s="10">
        <f t="shared" si="0"/>
        <v>572</v>
      </c>
    </row>
    <row r="15" spans="1:10" ht="15.75" thickBot="1" x14ac:dyDescent="0.3">
      <c r="A15" s="22">
        <v>43037.727175925924</v>
      </c>
      <c r="B15" s="5" t="s">
        <v>0</v>
      </c>
      <c r="C15" s="5" t="s">
        <v>1</v>
      </c>
      <c r="D15" s="5">
        <v>561</v>
      </c>
      <c r="E15" s="5">
        <v>14.98</v>
      </c>
      <c r="F15" s="5">
        <v>47.59</v>
      </c>
      <c r="H15" s="5">
        <v>330</v>
      </c>
      <c r="I15" s="5">
        <f t="shared" si="0"/>
        <v>561</v>
      </c>
    </row>
    <row r="16" spans="1:10" ht="16.5" thickTop="1" thickBot="1" x14ac:dyDescent="0.3">
      <c r="A16" s="1"/>
    </row>
    <row r="17" spans="1:10" ht="16.5" thickTop="1" thickBot="1" x14ac:dyDescent="0.3">
      <c r="A17" s="27" t="s">
        <v>20</v>
      </c>
      <c r="B17" s="31"/>
      <c r="C17" s="31"/>
      <c r="D17" s="31"/>
      <c r="E17" s="31"/>
      <c r="F17" s="32"/>
      <c r="G17" s="34"/>
      <c r="H17" s="34"/>
      <c r="I17" s="34"/>
      <c r="J17" s="34"/>
    </row>
    <row r="18" spans="1:10" ht="16.5" thickTop="1" thickBot="1" x14ac:dyDescent="0.3">
      <c r="A18" s="28" t="s">
        <v>2</v>
      </c>
      <c r="B18" s="28" t="s">
        <v>3</v>
      </c>
      <c r="C18" s="28" t="s">
        <v>4</v>
      </c>
      <c r="D18" s="28" t="s">
        <v>5</v>
      </c>
      <c r="E18" s="28" t="s">
        <v>6</v>
      </c>
      <c r="F18" s="28" t="s">
        <v>7</v>
      </c>
      <c r="G18" s="34"/>
      <c r="H18" s="28" t="s">
        <v>8</v>
      </c>
      <c r="I18" s="28" t="s">
        <v>5</v>
      </c>
      <c r="J18" s="28" t="s">
        <v>9</v>
      </c>
    </row>
    <row r="19" spans="1:10" ht="16.5" thickTop="1" thickBot="1" x14ac:dyDescent="0.3">
      <c r="A19" s="20">
        <v>43037.729953703703</v>
      </c>
      <c r="B19" s="4" t="s">
        <v>0</v>
      </c>
      <c r="C19" s="4" t="s">
        <v>1</v>
      </c>
      <c r="D19" s="4">
        <v>530</v>
      </c>
      <c r="E19" s="4">
        <v>12.72</v>
      </c>
      <c r="F19" s="4">
        <v>48.69</v>
      </c>
      <c r="H19" s="4">
        <v>0</v>
      </c>
      <c r="I19" s="4">
        <f>D19</f>
        <v>530</v>
      </c>
      <c r="J19" s="36">
        <f>SLOPE(I19:I30,H19:H30)</f>
        <v>0.26037296037296032</v>
      </c>
    </row>
    <row r="20" spans="1:10" ht="15.75" thickTop="1" x14ac:dyDescent="0.25">
      <c r="A20" s="21">
        <v>43037.730300925927</v>
      </c>
      <c r="B20" s="10" t="s">
        <v>0</v>
      </c>
      <c r="C20" s="10" t="s">
        <v>1</v>
      </c>
      <c r="D20" s="10">
        <v>532</v>
      </c>
      <c r="E20" s="10">
        <v>12.54</v>
      </c>
      <c r="F20" s="10">
        <v>49.65</v>
      </c>
      <c r="H20" s="10">
        <v>30</v>
      </c>
      <c r="I20" s="10">
        <f>D20</f>
        <v>532</v>
      </c>
    </row>
    <row r="21" spans="1:10" x14ac:dyDescent="0.25">
      <c r="A21" s="21">
        <v>43037.73064814815</v>
      </c>
      <c r="B21" s="10" t="s">
        <v>0</v>
      </c>
      <c r="C21" s="10" t="s">
        <v>1</v>
      </c>
      <c r="D21" s="10">
        <v>542</v>
      </c>
      <c r="E21" s="10">
        <v>12.42</v>
      </c>
      <c r="F21" s="10">
        <v>50.68</v>
      </c>
      <c r="H21" s="10">
        <v>60</v>
      </c>
      <c r="I21" s="10">
        <f t="shared" ref="I21:I30" si="1">D21</f>
        <v>542</v>
      </c>
    </row>
    <row r="22" spans="1:10" x14ac:dyDescent="0.25">
      <c r="A22" s="21">
        <v>43037.730995370373</v>
      </c>
      <c r="B22" s="10" t="s">
        <v>0</v>
      </c>
      <c r="C22" s="10" t="s">
        <v>1</v>
      </c>
      <c r="D22" s="10">
        <v>556</v>
      </c>
      <c r="E22" s="10">
        <v>12.31</v>
      </c>
      <c r="F22" s="10">
        <v>51.68</v>
      </c>
      <c r="H22" s="10">
        <v>90</v>
      </c>
      <c r="I22" s="10">
        <f t="shared" si="1"/>
        <v>556</v>
      </c>
    </row>
    <row r="23" spans="1:10" x14ac:dyDescent="0.25">
      <c r="A23" s="21">
        <v>43037.731342592589</v>
      </c>
      <c r="B23" s="10" t="s">
        <v>0</v>
      </c>
      <c r="C23" s="10" t="s">
        <v>1</v>
      </c>
      <c r="D23" s="10">
        <v>569</v>
      </c>
      <c r="E23" s="10">
        <v>12.25</v>
      </c>
      <c r="F23" s="10">
        <v>52.66</v>
      </c>
      <c r="H23" s="10">
        <v>120</v>
      </c>
      <c r="I23" s="10">
        <f t="shared" si="1"/>
        <v>569</v>
      </c>
    </row>
    <row r="24" spans="1:10" x14ac:dyDescent="0.25">
      <c r="A24" s="21">
        <v>43037.731689814813</v>
      </c>
      <c r="B24" s="10" t="s">
        <v>0</v>
      </c>
      <c r="C24" s="10" t="s">
        <v>1</v>
      </c>
      <c r="D24" s="10">
        <v>575</v>
      </c>
      <c r="E24" s="10">
        <v>12.16</v>
      </c>
      <c r="F24" s="10">
        <v>53.63</v>
      </c>
      <c r="H24" s="10">
        <v>150</v>
      </c>
      <c r="I24" s="10">
        <f t="shared" si="1"/>
        <v>575</v>
      </c>
    </row>
    <row r="25" spans="1:10" x14ac:dyDescent="0.25">
      <c r="A25" s="21">
        <v>43037.732037037036</v>
      </c>
      <c r="B25" s="10" t="s">
        <v>0</v>
      </c>
      <c r="C25" s="10" t="s">
        <v>1</v>
      </c>
      <c r="D25" s="10">
        <v>588</v>
      </c>
      <c r="E25" s="10">
        <v>12.09</v>
      </c>
      <c r="F25" s="10">
        <v>54.57</v>
      </c>
      <c r="H25" s="10">
        <v>180</v>
      </c>
      <c r="I25" s="10">
        <f t="shared" si="1"/>
        <v>588</v>
      </c>
    </row>
    <row r="26" spans="1:10" x14ac:dyDescent="0.25">
      <c r="A26" s="21">
        <v>43037.73238425926</v>
      </c>
      <c r="B26" s="10" t="s">
        <v>0</v>
      </c>
      <c r="C26" s="10" t="s">
        <v>1</v>
      </c>
      <c r="D26" s="10">
        <v>602</v>
      </c>
      <c r="E26" s="10">
        <v>12.05</v>
      </c>
      <c r="F26" s="10">
        <v>55.51</v>
      </c>
      <c r="H26" s="10">
        <v>210</v>
      </c>
      <c r="I26" s="10">
        <f t="shared" si="1"/>
        <v>602</v>
      </c>
    </row>
    <row r="27" spans="1:10" x14ac:dyDescent="0.25">
      <c r="A27" s="21">
        <v>43037.732731481483</v>
      </c>
      <c r="B27" s="10" t="s">
        <v>0</v>
      </c>
      <c r="C27" s="10" t="s">
        <v>1</v>
      </c>
      <c r="D27" s="10">
        <v>619</v>
      </c>
      <c r="E27" s="10">
        <v>11.98</v>
      </c>
      <c r="F27" s="10">
        <v>56.58</v>
      </c>
      <c r="H27" s="10">
        <v>240</v>
      </c>
      <c r="I27" s="10">
        <f t="shared" si="1"/>
        <v>619</v>
      </c>
    </row>
    <row r="28" spans="1:10" x14ac:dyDescent="0.25">
      <c r="A28" s="21">
        <v>43037.733078703706</v>
      </c>
      <c r="B28" s="10" t="s">
        <v>0</v>
      </c>
      <c r="C28" s="10" t="s">
        <v>1</v>
      </c>
      <c r="D28" s="10">
        <v>634</v>
      </c>
      <c r="E28" s="10">
        <v>11.94</v>
      </c>
      <c r="F28" s="10">
        <v>57.42</v>
      </c>
      <c r="H28" s="10">
        <v>270</v>
      </c>
      <c r="I28" s="10">
        <f t="shared" si="1"/>
        <v>634</v>
      </c>
    </row>
    <row r="29" spans="1:10" x14ac:dyDescent="0.25">
      <c r="A29" s="21">
        <v>43037.733425925922</v>
      </c>
      <c r="B29" s="10" t="s">
        <v>0</v>
      </c>
      <c r="C29" s="10" t="s">
        <v>1</v>
      </c>
      <c r="D29" s="10">
        <v>605</v>
      </c>
      <c r="E29" s="10">
        <v>11.8</v>
      </c>
      <c r="F29" s="10">
        <v>58.65</v>
      </c>
      <c r="H29" s="10">
        <v>300</v>
      </c>
      <c r="I29" s="10">
        <f t="shared" si="1"/>
        <v>605</v>
      </c>
    </row>
    <row r="30" spans="1:10" ht="15.75" thickBot="1" x14ac:dyDescent="0.3">
      <c r="A30" s="22">
        <v>43037.733773148146</v>
      </c>
      <c r="B30" s="5" t="s">
        <v>0</v>
      </c>
      <c r="C30" s="5" t="s">
        <v>1</v>
      </c>
      <c r="D30" s="5">
        <v>576</v>
      </c>
      <c r="E30" s="5">
        <v>11.62</v>
      </c>
      <c r="F30" s="5">
        <v>56.7</v>
      </c>
      <c r="H30" s="5">
        <v>330</v>
      </c>
      <c r="I30" s="5">
        <f t="shared" si="1"/>
        <v>576</v>
      </c>
    </row>
    <row r="31" spans="1:10" ht="16.5" thickTop="1" thickBot="1" x14ac:dyDescent="0.3">
      <c r="A31" s="1"/>
    </row>
    <row r="32" spans="1:10" ht="16.5" thickTop="1" thickBot="1" x14ac:dyDescent="0.3">
      <c r="A32" s="37" t="s">
        <v>21</v>
      </c>
      <c r="B32" s="31"/>
      <c r="C32" s="31"/>
      <c r="D32" s="31"/>
      <c r="E32" s="31"/>
      <c r="F32" s="32"/>
      <c r="G32" s="34"/>
      <c r="H32" s="34"/>
      <c r="I32" s="34"/>
      <c r="J32" s="34"/>
    </row>
    <row r="33" spans="1:11" ht="16.5" thickTop="1" thickBot="1" x14ac:dyDescent="0.3">
      <c r="A33" s="33" t="s">
        <v>2</v>
      </c>
      <c r="B33" s="38" t="s">
        <v>3</v>
      </c>
      <c r="C33" s="28" t="s">
        <v>4</v>
      </c>
      <c r="D33" s="28" t="s">
        <v>5</v>
      </c>
      <c r="E33" s="28" t="s">
        <v>6</v>
      </c>
      <c r="F33" s="28" t="s">
        <v>7</v>
      </c>
      <c r="G33" s="34"/>
      <c r="H33" s="28" t="s">
        <v>8</v>
      </c>
      <c r="I33" s="28" t="s">
        <v>5</v>
      </c>
      <c r="J33" s="28" t="s">
        <v>9</v>
      </c>
    </row>
    <row r="34" spans="1:11" ht="16.5" thickTop="1" thickBot="1" x14ac:dyDescent="0.3">
      <c r="A34" s="21">
        <v>43037.736203703702</v>
      </c>
      <c r="B34" s="4" t="s">
        <v>0</v>
      </c>
      <c r="C34" s="4" t="s">
        <v>1</v>
      </c>
      <c r="D34" s="4">
        <v>530</v>
      </c>
      <c r="E34" s="4">
        <v>10.33</v>
      </c>
      <c r="F34" s="4">
        <v>54.95</v>
      </c>
      <c r="H34" s="4">
        <v>0</v>
      </c>
      <c r="I34" s="4">
        <f>D34</f>
        <v>530</v>
      </c>
      <c r="J34" s="36">
        <f>SLOPE(I34:I45,H34:H45)</f>
        <v>0.19650349650349649</v>
      </c>
    </row>
    <row r="35" spans="1:11" ht="15.75" thickTop="1" x14ac:dyDescent="0.25">
      <c r="A35" s="21">
        <v>43037.736550925925</v>
      </c>
      <c r="B35" s="10" t="s">
        <v>0</v>
      </c>
      <c r="C35" s="10" t="s">
        <v>1</v>
      </c>
      <c r="D35" s="10">
        <v>529</v>
      </c>
      <c r="E35" s="10">
        <v>10.24</v>
      </c>
      <c r="F35" s="10">
        <v>55.57</v>
      </c>
      <c r="H35" s="10">
        <v>30</v>
      </c>
      <c r="I35" s="10">
        <f>D35</f>
        <v>529</v>
      </c>
    </row>
    <row r="36" spans="1:11" x14ac:dyDescent="0.25">
      <c r="A36" s="21">
        <v>43037.736898148149</v>
      </c>
      <c r="B36" s="10" t="s">
        <v>0</v>
      </c>
      <c r="C36" s="10" t="s">
        <v>1</v>
      </c>
      <c r="D36" s="10">
        <v>535</v>
      </c>
      <c r="E36" s="10">
        <v>10.17</v>
      </c>
      <c r="F36" s="10">
        <v>56.26</v>
      </c>
      <c r="H36" s="10">
        <v>60</v>
      </c>
      <c r="I36" s="10">
        <f t="shared" ref="I36:I45" si="2">D36</f>
        <v>535</v>
      </c>
    </row>
    <row r="37" spans="1:11" x14ac:dyDescent="0.25">
      <c r="A37" s="21">
        <v>43037.737245370372</v>
      </c>
      <c r="B37" s="10" t="s">
        <v>0</v>
      </c>
      <c r="C37" s="10" t="s">
        <v>1</v>
      </c>
      <c r="D37" s="10">
        <v>534</v>
      </c>
      <c r="E37" s="10">
        <v>10.11</v>
      </c>
      <c r="F37" s="10">
        <v>57.36</v>
      </c>
      <c r="H37" s="10">
        <v>90</v>
      </c>
      <c r="I37" s="10">
        <f t="shared" si="2"/>
        <v>534</v>
      </c>
    </row>
    <row r="38" spans="1:11" x14ac:dyDescent="0.25">
      <c r="A38" s="21">
        <v>43037.737592592595</v>
      </c>
      <c r="B38" s="10" t="s">
        <v>0</v>
      </c>
      <c r="C38" s="10" t="s">
        <v>1</v>
      </c>
      <c r="D38" s="10">
        <v>539</v>
      </c>
      <c r="E38" s="10">
        <v>10.08</v>
      </c>
      <c r="F38" s="10">
        <v>58.4</v>
      </c>
      <c r="H38" s="10">
        <v>120</v>
      </c>
      <c r="I38" s="10">
        <f t="shared" si="2"/>
        <v>539</v>
      </c>
    </row>
    <row r="39" spans="1:11" x14ac:dyDescent="0.25">
      <c r="A39" s="21">
        <v>43037.737939814811</v>
      </c>
      <c r="B39" s="10" t="s">
        <v>0</v>
      </c>
      <c r="C39" s="10" t="s">
        <v>1</v>
      </c>
      <c r="D39" s="10">
        <v>539</v>
      </c>
      <c r="E39" s="10">
        <v>10.06</v>
      </c>
      <c r="F39" s="10">
        <v>59.32</v>
      </c>
      <c r="H39" s="10">
        <v>150</v>
      </c>
      <c r="I39" s="10">
        <f t="shared" si="2"/>
        <v>539</v>
      </c>
    </row>
    <row r="40" spans="1:11" x14ac:dyDescent="0.25">
      <c r="A40" s="21">
        <v>43037.738287037035</v>
      </c>
      <c r="B40" s="10" t="s">
        <v>0</v>
      </c>
      <c r="C40" s="10" t="s">
        <v>1</v>
      </c>
      <c r="D40" s="10">
        <v>548</v>
      </c>
      <c r="E40" s="10">
        <v>10.08</v>
      </c>
      <c r="F40" s="10">
        <v>59.93</v>
      </c>
      <c r="H40" s="10">
        <v>180</v>
      </c>
      <c r="I40" s="10">
        <f t="shared" si="2"/>
        <v>548</v>
      </c>
    </row>
    <row r="41" spans="1:11" x14ac:dyDescent="0.25">
      <c r="A41" s="21">
        <v>43037.738634259258</v>
      </c>
      <c r="B41" s="10" t="s">
        <v>0</v>
      </c>
      <c r="C41" s="10" t="s">
        <v>1</v>
      </c>
      <c r="D41" s="10">
        <v>560</v>
      </c>
      <c r="E41" s="10">
        <v>10.08</v>
      </c>
      <c r="F41" s="10">
        <v>60.54</v>
      </c>
      <c r="H41" s="10">
        <v>210</v>
      </c>
      <c r="I41" s="10">
        <f t="shared" si="2"/>
        <v>560</v>
      </c>
    </row>
    <row r="42" spans="1:11" x14ac:dyDescent="0.25">
      <c r="A42" s="21">
        <v>43037.738981481481</v>
      </c>
      <c r="B42" s="10" t="s">
        <v>0</v>
      </c>
      <c r="C42" s="10" t="s">
        <v>1</v>
      </c>
      <c r="D42" s="10">
        <v>571</v>
      </c>
      <c r="E42" s="10">
        <v>10.1</v>
      </c>
      <c r="F42" s="10">
        <v>61.31</v>
      </c>
      <c r="H42" s="10">
        <v>240</v>
      </c>
      <c r="I42" s="10">
        <f t="shared" si="2"/>
        <v>571</v>
      </c>
    </row>
    <row r="43" spans="1:11" x14ac:dyDescent="0.25">
      <c r="A43" s="21">
        <v>43037.739328703705</v>
      </c>
      <c r="B43" s="10" t="s">
        <v>0</v>
      </c>
      <c r="C43" s="10" t="s">
        <v>1</v>
      </c>
      <c r="D43" s="10">
        <v>588</v>
      </c>
      <c r="E43" s="10">
        <v>10.119999999999999</v>
      </c>
      <c r="F43" s="10">
        <v>62.26</v>
      </c>
      <c r="H43" s="10">
        <v>270</v>
      </c>
      <c r="I43" s="10">
        <f t="shared" si="2"/>
        <v>588</v>
      </c>
    </row>
    <row r="44" spans="1:11" x14ac:dyDescent="0.25">
      <c r="A44" s="21">
        <v>43037.739675925928</v>
      </c>
      <c r="B44" s="10" t="s">
        <v>0</v>
      </c>
      <c r="C44" s="10" t="s">
        <v>1</v>
      </c>
      <c r="D44" s="10">
        <v>583</v>
      </c>
      <c r="E44" s="10">
        <v>10.1</v>
      </c>
      <c r="F44" s="10">
        <v>66.53</v>
      </c>
      <c r="H44" s="10">
        <v>300</v>
      </c>
      <c r="I44" s="10">
        <f t="shared" si="2"/>
        <v>583</v>
      </c>
    </row>
    <row r="45" spans="1:11" ht="15.75" thickBot="1" x14ac:dyDescent="0.3">
      <c r="A45" s="22">
        <v>43037.740023148152</v>
      </c>
      <c r="B45" s="5" t="s">
        <v>0</v>
      </c>
      <c r="C45" s="5" t="s">
        <v>1</v>
      </c>
      <c r="D45" s="5">
        <v>582</v>
      </c>
      <c r="E45" s="5">
        <v>10.1</v>
      </c>
      <c r="F45" s="5">
        <v>70.52</v>
      </c>
      <c r="H45" s="5">
        <v>330</v>
      </c>
      <c r="I45" s="5">
        <f t="shared" si="2"/>
        <v>582</v>
      </c>
    </row>
    <row r="46" spans="1:11" ht="16.5" thickTop="1" thickBot="1" x14ac:dyDescent="0.3"/>
    <row r="47" spans="1:11" ht="16.5" thickTop="1" thickBot="1" x14ac:dyDescent="0.3">
      <c r="B47" s="27" t="s">
        <v>82</v>
      </c>
      <c r="C47" s="31"/>
      <c r="D47" s="32"/>
      <c r="H47" s="30" t="s">
        <v>16</v>
      </c>
      <c r="I47" s="29"/>
      <c r="J47" s="19">
        <f>AVERAGE(J34,J19,J4)</f>
        <v>0.21588966588966588</v>
      </c>
    </row>
    <row r="48" spans="1:11" ht="16.5" thickTop="1" thickBot="1" x14ac:dyDescent="0.3">
      <c r="B48" s="28" t="s">
        <v>81</v>
      </c>
      <c r="C48" s="28" t="s">
        <v>79</v>
      </c>
      <c r="D48" s="28" t="s">
        <v>80</v>
      </c>
      <c r="H48" s="30" t="s">
        <v>15</v>
      </c>
      <c r="I48" s="29"/>
      <c r="J48" s="9">
        <f>AVERAGE(E34:E45,E19:E30,E4:E15)</f>
        <v>12.818888888888889</v>
      </c>
      <c r="K48" s="9">
        <f>J48+273</f>
        <v>285.81888888888886</v>
      </c>
    </row>
    <row r="49" spans="1:11" ht="15.75" thickTop="1" x14ac:dyDescent="0.25">
      <c r="B49" s="10">
        <v>1</v>
      </c>
      <c r="C49" s="14">
        <v>0.15902777777777777</v>
      </c>
      <c r="D49" s="14">
        <v>0.16250000000000001</v>
      </c>
      <c r="H49" s="3"/>
      <c r="I49" s="3"/>
      <c r="J49" s="3"/>
      <c r="K49" s="3"/>
    </row>
    <row r="50" spans="1:11" x14ac:dyDescent="0.25">
      <c r="B50" s="10">
        <v>2</v>
      </c>
      <c r="C50" s="15">
        <v>0.16597222222222222</v>
      </c>
      <c r="D50" s="15">
        <v>0.16944444444444443</v>
      </c>
      <c r="H50" s="3"/>
      <c r="I50" s="3"/>
      <c r="J50" s="3"/>
      <c r="K50" s="3"/>
    </row>
    <row r="51" spans="1:11" ht="15.75" thickBot="1" x14ac:dyDescent="0.3">
      <c r="B51" s="5">
        <v>3</v>
      </c>
      <c r="C51" s="16">
        <v>0.17222222222222225</v>
      </c>
      <c r="D51" s="16">
        <v>0.17569444444444446</v>
      </c>
      <c r="H51" s="3"/>
      <c r="I51" s="3"/>
      <c r="J51" s="3"/>
      <c r="K51" s="3"/>
    </row>
    <row r="52" spans="1:11" ht="16.5" thickTop="1" thickBot="1" x14ac:dyDescent="0.3"/>
    <row r="53" spans="1:11" ht="16.5" thickTop="1" thickBot="1" x14ac:dyDescent="0.3">
      <c r="A53" s="27" t="s">
        <v>22</v>
      </c>
      <c r="B53" s="31"/>
      <c r="C53" s="31"/>
      <c r="D53" s="31"/>
      <c r="E53" s="31"/>
      <c r="F53" s="32"/>
    </row>
    <row r="54" spans="1:11" ht="16.5" thickTop="1" thickBot="1" x14ac:dyDescent="0.3">
      <c r="A54" s="28" t="s">
        <v>2</v>
      </c>
      <c r="B54" s="28" t="s">
        <v>3</v>
      </c>
      <c r="C54" s="28" t="s">
        <v>4</v>
      </c>
      <c r="D54" s="28" t="s">
        <v>5</v>
      </c>
      <c r="E54" s="28" t="s">
        <v>6</v>
      </c>
      <c r="F54" s="28" t="s">
        <v>7</v>
      </c>
    </row>
    <row r="55" spans="1:11" ht="15.75" thickTop="1" x14ac:dyDescent="0.25">
      <c r="A55" s="21">
        <v>43037.722314814811</v>
      </c>
      <c r="B55" s="10" t="s">
        <v>0</v>
      </c>
      <c r="C55" s="10" t="s">
        <v>1</v>
      </c>
      <c r="D55" s="10">
        <v>514</v>
      </c>
      <c r="E55" s="10">
        <v>19.32</v>
      </c>
      <c r="F55" s="10">
        <v>34.42</v>
      </c>
    </row>
    <row r="56" spans="1:11" x14ac:dyDescent="0.25">
      <c r="A56" s="21">
        <v>43037.722662037035</v>
      </c>
      <c r="B56" s="10" t="s">
        <v>0</v>
      </c>
      <c r="C56" s="10" t="s">
        <v>1</v>
      </c>
      <c r="D56" s="10">
        <v>513</v>
      </c>
      <c r="E56" s="10">
        <v>18.61</v>
      </c>
      <c r="F56" s="10">
        <v>34.380000000000003</v>
      </c>
    </row>
    <row r="57" spans="1:11" x14ac:dyDescent="0.25">
      <c r="A57" s="21">
        <v>43037.723009259258</v>
      </c>
      <c r="B57" s="10" t="s">
        <v>0</v>
      </c>
      <c r="C57" s="10" t="s">
        <v>1</v>
      </c>
      <c r="D57" s="10">
        <v>513</v>
      </c>
      <c r="E57" s="10">
        <v>18.03</v>
      </c>
      <c r="F57" s="10">
        <v>34.78</v>
      </c>
    </row>
    <row r="58" spans="1:11" x14ac:dyDescent="0.25">
      <c r="A58" s="21">
        <v>43037.723356481481</v>
      </c>
      <c r="B58" s="10" t="s">
        <v>0</v>
      </c>
      <c r="C58" s="10" t="s">
        <v>1</v>
      </c>
      <c r="D58" s="10">
        <v>512</v>
      </c>
      <c r="E58" s="10">
        <v>17.63</v>
      </c>
      <c r="F58" s="10">
        <v>35.770000000000003</v>
      </c>
    </row>
    <row r="59" spans="1:11" x14ac:dyDescent="0.25">
      <c r="A59" s="21">
        <v>43037.723703703705</v>
      </c>
      <c r="B59" s="10" t="s">
        <v>0</v>
      </c>
      <c r="C59" s="10" t="s">
        <v>1</v>
      </c>
      <c r="D59" s="10">
        <v>517</v>
      </c>
      <c r="E59" s="10">
        <v>17.28</v>
      </c>
      <c r="F59" s="10">
        <v>36.89</v>
      </c>
    </row>
    <row r="60" spans="1:11" x14ac:dyDescent="0.25">
      <c r="A60" s="21">
        <v>43037.724050925928</v>
      </c>
      <c r="B60" s="10" t="s">
        <v>0</v>
      </c>
      <c r="C60" s="10" t="s">
        <v>1</v>
      </c>
      <c r="D60" s="10">
        <v>519</v>
      </c>
      <c r="E60" s="10">
        <v>16.96</v>
      </c>
      <c r="F60" s="10">
        <v>38.08</v>
      </c>
    </row>
    <row r="61" spans="1:11" x14ac:dyDescent="0.25">
      <c r="A61" s="21">
        <v>43037.724398148152</v>
      </c>
      <c r="B61" s="10" t="s">
        <v>0</v>
      </c>
      <c r="C61" s="10" t="s">
        <v>1</v>
      </c>
      <c r="D61" s="10">
        <v>524</v>
      </c>
      <c r="E61" s="10">
        <v>16.690000000000001</v>
      </c>
      <c r="F61" s="10">
        <v>39.4</v>
      </c>
    </row>
    <row r="62" spans="1:11" x14ac:dyDescent="0.25">
      <c r="A62" s="21">
        <v>43037.724745370368</v>
      </c>
      <c r="B62" s="10" t="s">
        <v>0</v>
      </c>
      <c r="C62" s="10" t="s">
        <v>1</v>
      </c>
      <c r="D62" s="10">
        <v>532</v>
      </c>
      <c r="E62" s="10">
        <v>16.43</v>
      </c>
      <c r="F62" s="10">
        <v>40.590000000000003</v>
      </c>
    </row>
    <row r="63" spans="1:11" x14ac:dyDescent="0.25">
      <c r="A63" s="21">
        <v>43037.725092592591</v>
      </c>
      <c r="B63" s="10" t="s">
        <v>0</v>
      </c>
      <c r="C63" s="10" t="s">
        <v>1</v>
      </c>
      <c r="D63" s="10">
        <v>542</v>
      </c>
      <c r="E63" s="10">
        <v>16.190000000000001</v>
      </c>
      <c r="F63" s="10">
        <v>41.81</v>
      </c>
    </row>
    <row r="64" spans="1:11" x14ac:dyDescent="0.25">
      <c r="A64" s="21">
        <v>43037.725439814814</v>
      </c>
      <c r="B64" s="10" t="s">
        <v>0</v>
      </c>
      <c r="C64" s="10" t="s">
        <v>1</v>
      </c>
      <c r="D64" s="10">
        <v>545</v>
      </c>
      <c r="E64" s="10">
        <v>15.97</v>
      </c>
      <c r="F64" s="10">
        <v>43.01</v>
      </c>
    </row>
    <row r="65" spans="1:6" x14ac:dyDescent="0.25">
      <c r="A65" s="21">
        <v>43037.725787037038</v>
      </c>
      <c r="B65" s="10" t="s">
        <v>0</v>
      </c>
      <c r="C65" s="10" t="s">
        <v>1</v>
      </c>
      <c r="D65" s="10">
        <v>556</v>
      </c>
      <c r="E65" s="10">
        <v>15.76</v>
      </c>
      <c r="F65" s="10">
        <v>44.17</v>
      </c>
    </row>
    <row r="66" spans="1:6" x14ac:dyDescent="0.25">
      <c r="A66" s="21">
        <v>43037.726134259261</v>
      </c>
      <c r="B66" s="10" t="s">
        <v>0</v>
      </c>
      <c r="C66" s="10" t="s">
        <v>1</v>
      </c>
      <c r="D66" s="10">
        <v>561</v>
      </c>
      <c r="E66" s="10">
        <v>15.56</v>
      </c>
      <c r="F66" s="10">
        <v>45.27</v>
      </c>
    </row>
    <row r="67" spans="1:6" x14ac:dyDescent="0.25">
      <c r="A67" s="21">
        <v>43037.726481481484</v>
      </c>
      <c r="B67" s="10" t="s">
        <v>0</v>
      </c>
      <c r="C67" s="10" t="s">
        <v>1</v>
      </c>
      <c r="D67" s="10">
        <v>568</v>
      </c>
      <c r="E67" s="10">
        <v>15.38</v>
      </c>
      <c r="F67" s="10">
        <v>46.37</v>
      </c>
    </row>
    <row r="68" spans="1:6" x14ac:dyDescent="0.25">
      <c r="A68" s="21">
        <v>43037.7268287037</v>
      </c>
      <c r="B68" s="10" t="s">
        <v>0</v>
      </c>
      <c r="C68" s="10" t="s">
        <v>1</v>
      </c>
      <c r="D68" s="10">
        <v>572</v>
      </c>
      <c r="E68" s="10">
        <v>15.2</v>
      </c>
      <c r="F68" s="10">
        <v>47.65</v>
      </c>
    </row>
    <row r="69" spans="1:6" x14ac:dyDescent="0.25">
      <c r="A69" s="21">
        <v>43037.727175925924</v>
      </c>
      <c r="B69" s="10" t="s">
        <v>0</v>
      </c>
      <c r="C69" s="10" t="s">
        <v>1</v>
      </c>
      <c r="D69" s="10">
        <v>561</v>
      </c>
      <c r="E69" s="10">
        <v>14.98</v>
      </c>
      <c r="F69" s="10">
        <v>47.59</v>
      </c>
    </row>
    <row r="70" spans="1:6" x14ac:dyDescent="0.25">
      <c r="A70" s="21">
        <v>43037.727523148147</v>
      </c>
      <c r="B70" s="10" t="s">
        <v>0</v>
      </c>
      <c r="C70" s="10" t="s">
        <v>1</v>
      </c>
      <c r="D70" s="10">
        <v>553</v>
      </c>
      <c r="E70" s="10">
        <v>14.69</v>
      </c>
      <c r="F70" s="10">
        <v>47.46</v>
      </c>
    </row>
    <row r="71" spans="1:6" x14ac:dyDescent="0.25">
      <c r="A71" s="21">
        <v>43037.727870370371</v>
      </c>
      <c r="B71" s="10" t="s">
        <v>0</v>
      </c>
      <c r="C71" s="10" t="s">
        <v>1</v>
      </c>
      <c r="D71" s="10">
        <v>540</v>
      </c>
      <c r="E71" s="10">
        <v>14.4</v>
      </c>
      <c r="F71" s="10">
        <v>46.85</v>
      </c>
    </row>
    <row r="72" spans="1:6" x14ac:dyDescent="0.25">
      <c r="A72" s="21">
        <v>43037.728217592594</v>
      </c>
      <c r="B72" s="10" t="s">
        <v>0</v>
      </c>
      <c r="C72" s="10" t="s">
        <v>1</v>
      </c>
      <c r="D72" s="10">
        <v>539</v>
      </c>
      <c r="E72" s="10">
        <v>14.1</v>
      </c>
      <c r="F72" s="10">
        <v>46.56</v>
      </c>
    </row>
    <row r="73" spans="1:6" x14ac:dyDescent="0.25">
      <c r="A73" s="21">
        <v>43037.728564814817</v>
      </c>
      <c r="B73" s="10" t="s">
        <v>0</v>
      </c>
      <c r="C73" s="10" t="s">
        <v>1</v>
      </c>
      <c r="D73" s="10">
        <v>537</v>
      </c>
      <c r="E73" s="10">
        <v>13.8</v>
      </c>
      <c r="F73" s="10">
        <v>46.49</v>
      </c>
    </row>
    <row r="74" spans="1:6" x14ac:dyDescent="0.25">
      <c r="A74" s="21">
        <v>43037.728912037041</v>
      </c>
      <c r="B74" s="10" t="s">
        <v>0</v>
      </c>
      <c r="C74" s="10" t="s">
        <v>1</v>
      </c>
      <c r="D74" s="10">
        <v>534</v>
      </c>
      <c r="E74" s="10">
        <v>13.52</v>
      </c>
      <c r="F74" s="10">
        <v>46.62</v>
      </c>
    </row>
    <row r="75" spans="1:6" x14ac:dyDescent="0.25">
      <c r="A75" s="21">
        <v>43037.729259259257</v>
      </c>
      <c r="B75" s="10" t="s">
        <v>0</v>
      </c>
      <c r="C75" s="10" t="s">
        <v>1</v>
      </c>
      <c r="D75" s="10">
        <v>530</v>
      </c>
      <c r="E75" s="10">
        <v>13.21</v>
      </c>
      <c r="F75" s="10">
        <v>47.11</v>
      </c>
    </row>
    <row r="76" spans="1:6" x14ac:dyDescent="0.25">
      <c r="A76" s="21">
        <v>43037.72960648148</v>
      </c>
      <c r="B76" s="10" t="s">
        <v>0</v>
      </c>
      <c r="C76" s="10" t="s">
        <v>1</v>
      </c>
      <c r="D76" s="10">
        <v>529</v>
      </c>
      <c r="E76" s="10">
        <v>12.91</v>
      </c>
      <c r="F76" s="10">
        <v>47.94</v>
      </c>
    </row>
    <row r="77" spans="1:6" x14ac:dyDescent="0.25">
      <c r="A77" s="21">
        <v>43037.729953703703</v>
      </c>
      <c r="B77" s="10" t="s">
        <v>0</v>
      </c>
      <c r="C77" s="10" t="s">
        <v>1</v>
      </c>
      <c r="D77" s="10">
        <v>530</v>
      </c>
      <c r="E77" s="10">
        <v>12.72</v>
      </c>
      <c r="F77" s="10">
        <v>48.69</v>
      </c>
    </row>
    <row r="78" spans="1:6" x14ac:dyDescent="0.25">
      <c r="A78" s="21">
        <v>43037.730300925927</v>
      </c>
      <c r="B78" s="10" t="s">
        <v>0</v>
      </c>
      <c r="C78" s="10" t="s">
        <v>1</v>
      </c>
      <c r="D78" s="10">
        <v>532</v>
      </c>
      <c r="E78" s="10">
        <v>12.54</v>
      </c>
      <c r="F78" s="10">
        <v>49.65</v>
      </c>
    </row>
    <row r="79" spans="1:6" x14ac:dyDescent="0.25">
      <c r="A79" s="21">
        <v>43037.73064814815</v>
      </c>
      <c r="B79" s="10" t="s">
        <v>0</v>
      </c>
      <c r="C79" s="10" t="s">
        <v>1</v>
      </c>
      <c r="D79" s="10">
        <v>542</v>
      </c>
      <c r="E79" s="10">
        <v>12.42</v>
      </c>
      <c r="F79" s="10">
        <v>50.68</v>
      </c>
    </row>
    <row r="80" spans="1:6" x14ac:dyDescent="0.25">
      <c r="A80" s="21">
        <v>43037.730995370373</v>
      </c>
      <c r="B80" s="10" t="s">
        <v>0</v>
      </c>
      <c r="C80" s="10" t="s">
        <v>1</v>
      </c>
      <c r="D80" s="10">
        <v>556</v>
      </c>
      <c r="E80" s="10">
        <v>12.31</v>
      </c>
      <c r="F80" s="10">
        <v>51.68</v>
      </c>
    </row>
    <row r="81" spans="1:6" x14ac:dyDescent="0.25">
      <c r="A81" s="21">
        <v>43037.731342592589</v>
      </c>
      <c r="B81" s="10" t="s">
        <v>0</v>
      </c>
      <c r="C81" s="10" t="s">
        <v>1</v>
      </c>
      <c r="D81" s="10">
        <v>569</v>
      </c>
      <c r="E81" s="10">
        <v>12.25</v>
      </c>
      <c r="F81" s="10">
        <v>52.66</v>
      </c>
    </row>
    <row r="82" spans="1:6" x14ac:dyDescent="0.25">
      <c r="A82" s="21">
        <v>43037.731689814813</v>
      </c>
      <c r="B82" s="10" t="s">
        <v>0</v>
      </c>
      <c r="C82" s="10" t="s">
        <v>1</v>
      </c>
      <c r="D82" s="10">
        <v>575</v>
      </c>
      <c r="E82" s="10">
        <v>12.16</v>
      </c>
      <c r="F82" s="10">
        <v>53.63</v>
      </c>
    </row>
    <row r="83" spans="1:6" x14ac:dyDescent="0.25">
      <c r="A83" s="21">
        <v>43037.732037037036</v>
      </c>
      <c r="B83" s="10" t="s">
        <v>0</v>
      </c>
      <c r="C83" s="10" t="s">
        <v>1</v>
      </c>
      <c r="D83" s="10">
        <v>588</v>
      </c>
      <c r="E83" s="10">
        <v>12.09</v>
      </c>
      <c r="F83" s="10">
        <v>54.57</v>
      </c>
    </row>
    <row r="84" spans="1:6" x14ac:dyDescent="0.25">
      <c r="A84" s="21">
        <v>43037.73238425926</v>
      </c>
      <c r="B84" s="10" t="s">
        <v>0</v>
      </c>
      <c r="C84" s="10" t="s">
        <v>1</v>
      </c>
      <c r="D84" s="10">
        <v>602</v>
      </c>
      <c r="E84" s="10">
        <v>12.05</v>
      </c>
      <c r="F84" s="10">
        <v>55.51</v>
      </c>
    </row>
    <row r="85" spans="1:6" x14ac:dyDescent="0.25">
      <c r="A85" s="21">
        <v>43037.732731481483</v>
      </c>
      <c r="B85" s="10" t="s">
        <v>0</v>
      </c>
      <c r="C85" s="10" t="s">
        <v>1</v>
      </c>
      <c r="D85" s="10">
        <v>619</v>
      </c>
      <c r="E85" s="10">
        <v>11.98</v>
      </c>
      <c r="F85" s="10">
        <v>56.58</v>
      </c>
    </row>
    <row r="86" spans="1:6" x14ac:dyDescent="0.25">
      <c r="A86" s="21">
        <v>43037.733078703706</v>
      </c>
      <c r="B86" s="10" t="s">
        <v>0</v>
      </c>
      <c r="C86" s="10" t="s">
        <v>1</v>
      </c>
      <c r="D86" s="10">
        <v>634</v>
      </c>
      <c r="E86" s="10">
        <v>11.94</v>
      </c>
      <c r="F86" s="10">
        <v>57.42</v>
      </c>
    </row>
    <row r="87" spans="1:6" x14ac:dyDescent="0.25">
      <c r="A87" s="21">
        <v>43037.733425925922</v>
      </c>
      <c r="B87" s="10" t="s">
        <v>0</v>
      </c>
      <c r="C87" s="10" t="s">
        <v>1</v>
      </c>
      <c r="D87" s="10">
        <v>605</v>
      </c>
      <c r="E87" s="10">
        <v>11.8</v>
      </c>
      <c r="F87" s="10">
        <v>58.65</v>
      </c>
    </row>
    <row r="88" spans="1:6" x14ac:dyDescent="0.25">
      <c r="A88" s="21">
        <v>43037.733773148146</v>
      </c>
      <c r="B88" s="10" t="s">
        <v>0</v>
      </c>
      <c r="C88" s="10" t="s">
        <v>1</v>
      </c>
      <c r="D88" s="10">
        <v>576</v>
      </c>
      <c r="E88" s="10">
        <v>11.62</v>
      </c>
      <c r="F88" s="10">
        <v>56.7</v>
      </c>
    </row>
    <row r="89" spans="1:6" x14ac:dyDescent="0.25">
      <c r="A89" s="21">
        <v>43037.734120370369</v>
      </c>
      <c r="B89" s="10" t="s">
        <v>0</v>
      </c>
      <c r="C89" s="10" t="s">
        <v>1</v>
      </c>
      <c r="D89" s="10">
        <v>553</v>
      </c>
      <c r="E89" s="10">
        <v>11.43</v>
      </c>
      <c r="F89" s="10">
        <v>55.82</v>
      </c>
    </row>
    <row r="90" spans="1:6" x14ac:dyDescent="0.25">
      <c r="A90" s="21">
        <v>43037.734467592592</v>
      </c>
      <c r="B90" s="10" t="s">
        <v>0</v>
      </c>
      <c r="C90" s="10" t="s">
        <v>1</v>
      </c>
      <c r="D90" s="10">
        <v>537</v>
      </c>
      <c r="E90" s="10">
        <v>11.2</v>
      </c>
      <c r="F90" s="10">
        <v>55.17</v>
      </c>
    </row>
    <row r="91" spans="1:6" x14ac:dyDescent="0.25">
      <c r="A91" s="21">
        <v>43037.734814814816</v>
      </c>
      <c r="B91" s="10" t="s">
        <v>0</v>
      </c>
      <c r="C91" s="10" t="s">
        <v>1</v>
      </c>
      <c r="D91" s="10">
        <v>534</v>
      </c>
      <c r="E91" s="10">
        <v>11</v>
      </c>
      <c r="F91" s="10">
        <v>54.63</v>
      </c>
    </row>
    <row r="92" spans="1:6" x14ac:dyDescent="0.25">
      <c r="A92" s="21">
        <v>43037.735162037039</v>
      </c>
      <c r="B92" s="10" t="s">
        <v>0</v>
      </c>
      <c r="C92" s="10" t="s">
        <v>1</v>
      </c>
      <c r="D92" s="10">
        <v>527</v>
      </c>
      <c r="E92" s="10">
        <v>10.82</v>
      </c>
      <c r="F92" s="10">
        <v>54.35</v>
      </c>
    </row>
    <row r="93" spans="1:6" x14ac:dyDescent="0.25">
      <c r="A93" s="21">
        <v>43037.735509259262</v>
      </c>
      <c r="B93" s="10" t="s">
        <v>0</v>
      </c>
      <c r="C93" s="10" t="s">
        <v>1</v>
      </c>
      <c r="D93" s="10">
        <v>532</v>
      </c>
      <c r="E93" s="10">
        <v>10.61</v>
      </c>
      <c r="F93" s="10">
        <v>54.44</v>
      </c>
    </row>
    <row r="94" spans="1:6" x14ac:dyDescent="0.25">
      <c r="A94" s="21">
        <v>43037.735856481479</v>
      </c>
      <c r="B94" s="10" t="s">
        <v>0</v>
      </c>
      <c r="C94" s="10" t="s">
        <v>1</v>
      </c>
      <c r="D94" s="10">
        <v>526</v>
      </c>
      <c r="E94" s="10">
        <v>10.43</v>
      </c>
      <c r="F94" s="10">
        <v>54.51</v>
      </c>
    </row>
    <row r="95" spans="1:6" x14ac:dyDescent="0.25">
      <c r="A95" s="21">
        <v>43037.736203703702</v>
      </c>
      <c r="B95" s="10" t="s">
        <v>0</v>
      </c>
      <c r="C95" s="10" t="s">
        <v>1</v>
      </c>
      <c r="D95" s="10">
        <v>530</v>
      </c>
      <c r="E95" s="10">
        <v>10.33</v>
      </c>
      <c r="F95" s="10">
        <v>54.95</v>
      </c>
    </row>
    <row r="96" spans="1:6" x14ac:dyDescent="0.25">
      <c r="A96" s="21">
        <v>43037.736550925925</v>
      </c>
      <c r="B96" s="10" t="s">
        <v>0</v>
      </c>
      <c r="C96" s="10" t="s">
        <v>1</v>
      </c>
      <c r="D96" s="10">
        <v>529</v>
      </c>
      <c r="E96" s="10">
        <v>10.24</v>
      </c>
      <c r="F96" s="10">
        <v>55.57</v>
      </c>
    </row>
    <row r="97" spans="1:6" x14ac:dyDescent="0.25">
      <c r="A97" s="21">
        <v>43037.736898148149</v>
      </c>
      <c r="B97" s="10" t="s">
        <v>0</v>
      </c>
      <c r="C97" s="10" t="s">
        <v>1</v>
      </c>
      <c r="D97" s="10">
        <v>535</v>
      </c>
      <c r="E97" s="10">
        <v>10.17</v>
      </c>
      <c r="F97" s="10">
        <v>56.26</v>
      </c>
    </row>
    <row r="98" spans="1:6" x14ac:dyDescent="0.25">
      <c r="A98" s="21">
        <v>43037.737245370372</v>
      </c>
      <c r="B98" s="10" t="s">
        <v>0</v>
      </c>
      <c r="C98" s="10" t="s">
        <v>1</v>
      </c>
      <c r="D98" s="10">
        <v>534</v>
      </c>
      <c r="E98" s="10">
        <v>10.11</v>
      </c>
      <c r="F98" s="10">
        <v>57.36</v>
      </c>
    </row>
    <row r="99" spans="1:6" x14ac:dyDescent="0.25">
      <c r="A99" s="21">
        <v>43037.737592592595</v>
      </c>
      <c r="B99" s="10" t="s">
        <v>0</v>
      </c>
      <c r="C99" s="10" t="s">
        <v>1</v>
      </c>
      <c r="D99" s="10">
        <v>539</v>
      </c>
      <c r="E99" s="10">
        <v>10.08</v>
      </c>
      <c r="F99" s="10">
        <v>58.4</v>
      </c>
    </row>
    <row r="100" spans="1:6" x14ac:dyDescent="0.25">
      <c r="A100" s="21">
        <v>43037.737939814811</v>
      </c>
      <c r="B100" s="10" t="s">
        <v>0</v>
      </c>
      <c r="C100" s="10" t="s">
        <v>1</v>
      </c>
      <c r="D100" s="10">
        <v>539</v>
      </c>
      <c r="E100" s="10">
        <v>10.06</v>
      </c>
      <c r="F100" s="10">
        <v>59.32</v>
      </c>
    </row>
    <row r="101" spans="1:6" x14ac:dyDescent="0.25">
      <c r="A101" s="21">
        <v>43037.738287037035</v>
      </c>
      <c r="B101" s="10" t="s">
        <v>0</v>
      </c>
      <c r="C101" s="10" t="s">
        <v>1</v>
      </c>
      <c r="D101" s="10">
        <v>548</v>
      </c>
      <c r="E101" s="10">
        <v>10.08</v>
      </c>
      <c r="F101" s="10">
        <v>59.93</v>
      </c>
    </row>
    <row r="102" spans="1:6" x14ac:dyDescent="0.25">
      <c r="A102" s="21">
        <v>43037.738634259258</v>
      </c>
      <c r="B102" s="10" t="s">
        <v>0</v>
      </c>
      <c r="C102" s="10" t="s">
        <v>1</v>
      </c>
      <c r="D102" s="10">
        <v>560</v>
      </c>
      <c r="E102" s="10">
        <v>10.08</v>
      </c>
      <c r="F102" s="10">
        <v>60.54</v>
      </c>
    </row>
    <row r="103" spans="1:6" x14ac:dyDescent="0.25">
      <c r="A103" s="21">
        <v>43037.738981481481</v>
      </c>
      <c r="B103" s="10" t="s">
        <v>0</v>
      </c>
      <c r="C103" s="10" t="s">
        <v>1</v>
      </c>
      <c r="D103" s="10">
        <v>571</v>
      </c>
      <c r="E103" s="10">
        <v>10.1</v>
      </c>
      <c r="F103" s="10">
        <v>61.31</v>
      </c>
    </row>
    <row r="104" spans="1:6" x14ac:dyDescent="0.25">
      <c r="A104" s="21">
        <v>43037.739328703705</v>
      </c>
      <c r="B104" s="10" t="s">
        <v>0</v>
      </c>
      <c r="C104" s="10" t="s">
        <v>1</v>
      </c>
      <c r="D104" s="10">
        <v>588</v>
      </c>
      <c r="E104" s="10">
        <v>10.119999999999999</v>
      </c>
      <c r="F104" s="10">
        <v>62.26</v>
      </c>
    </row>
    <row r="105" spans="1:6" x14ac:dyDescent="0.25">
      <c r="A105" s="21">
        <v>43037.739675925928</v>
      </c>
      <c r="B105" s="10" t="s">
        <v>0</v>
      </c>
      <c r="C105" s="10" t="s">
        <v>1</v>
      </c>
      <c r="D105" s="10">
        <v>583</v>
      </c>
      <c r="E105" s="10">
        <v>10.1</v>
      </c>
      <c r="F105" s="10">
        <v>66.53</v>
      </c>
    </row>
    <row r="106" spans="1:6" x14ac:dyDescent="0.25">
      <c r="A106" s="21">
        <v>43037.740023148152</v>
      </c>
      <c r="B106" s="10" t="s">
        <v>0</v>
      </c>
      <c r="C106" s="10" t="s">
        <v>1</v>
      </c>
      <c r="D106" s="10">
        <v>582</v>
      </c>
      <c r="E106" s="10">
        <v>10.1</v>
      </c>
      <c r="F106" s="10">
        <v>70.52</v>
      </c>
    </row>
    <row r="107" spans="1:6" x14ac:dyDescent="0.25">
      <c r="A107" s="21">
        <v>43037.740370370368</v>
      </c>
      <c r="B107" s="10" t="s">
        <v>0</v>
      </c>
      <c r="C107" s="10" t="s">
        <v>1</v>
      </c>
      <c r="D107" s="10">
        <v>577</v>
      </c>
      <c r="E107" s="10">
        <v>10.09</v>
      </c>
      <c r="F107" s="10">
        <v>72.73</v>
      </c>
    </row>
    <row r="108" spans="1:6" x14ac:dyDescent="0.25">
      <c r="A108" s="21">
        <v>43037.740717592591</v>
      </c>
      <c r="B108" s="10" t="s">
        <v>0</v>
      </c>
      <c r="C108" s="10" t="s">
        <v>1</v>
      </c>
      <c r="D108" s="10">
        <v>579</v>
      </c>
      <c r="E108" s="10">
        <v>10.1</v>
      </c>
      <c r="F108" s="10">
        <v>74.239999999999995</v>
      </c>
    </row>
    <row r="109" spans="1:6" x14ac:dyDescent="0.25">
      <c r="A109" s="21">
        <v>43037.741064814814</v>
      </c>
      <c r="B109" s="10" t="s">
        <v>0</v>
      </c>
      <c r="C109" s="10" t="s">
        <v>1</v>
      </c>
      <c r="D109" s="10">
        <v>576</v>
      </c>
      <c r="E109" s="10">
        <v>10.130000000000001</v>
      </c>
      <c r="F109" s="10">
        <v>75.510000000000005</v>
      </c>
    </row>
    <row r="110" spans="1:6" x14ac:dyDescent="0.25">
      <c r="A110" s="21">
        <v>43037.741412037038</v>
      </c>
      <c r="B110" s="10" t="s">
        <v>0</v>
      </c>
      <c r="C110" s="10" t="s">
        <v>1</v>
      </c>
      <c r="D110" s="10">
        <v>576</v>
      </c>
      <c r="E110" s="10">
        <v>10.14</v>
      </c>
      <c r="F110" s="10">
        <v>76.52</v>
      </c>
    </row>
    <row r="111" spans="1:6" ht="15.75" thickBot="1" x14ac:dyDescent="0.3">
      <c r="A111" s="22">
        <v>43037.741759259261</v>
      </c>
      <c r="B111" s="5" t="s">
        <v>0</v>
      </c>
      <c r="C111" s="5" t="s">
        <v>1</v>
      </c>
      <c r="D111" s="5">
        <v>574</v>
      </c>
      <c r="E111" s="5">
        <v>10.16</v>
      </c>
      <c r="F111" s="5">
        <v>77.3</v>
      </c>
    </row>
    <row r="112" spans="1:6" ht="15.75" thickTop="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5"/>
  <sheetViews>
    <sheetView workbookViewId="0">
      <selection activeCell="K17" sqref="K17"/>
    </sheetView>
  </sheetViews>
  <sheetFormatPr defaultRowHeight="15" x14ac:dyDescent="0.25"/>
  <cols>
    <col min="1" max="1" width="17.5703125" customWidth="1"/>
    <col min="2" max="2" width="18.140625" customWidth="1"/>
    <col min="5" max="5" width="17.7109375" customWidth="1"/>
    <col min="7" max="7" width="14.28515625" customWidth="1"/>
    <col min="8" max="8" width="10" customWidth="1"/>
    <col min="11" max="11" width="10.5703125" customWidth="1"/>
    <col min="14" max="14" width="14.7109375" customWidth="1"/>
  </cols>
  <sheetData>
    <row r="1" spans="1:14" ht="15.75" thickBot="1" x14ac:dyDescent="0.3"/>
    <row r="2" spans="1:14" ht="16.5" thickTop="1" thickBot="1" x14ac:dyDescent="0.3">
      <c r="A2" s="27" t="s">
        <v>26</v>
      </c>
      <c r="B2" s="25"/>
      <c r="C2" s="25"/>
      <c r="D2" s="25"/>
      <c r="E2" s="26"/>
      <c r="G2" s="27" t="s">
        <v>28</v>
      </c>
      <c r="H2" s="26"/>
      <c r="J2" s="27" t="s">
        <v>27</v>
      </c>
      <c r="K2" s="26"/>
      <c r="M2" s="30" t="s">
        <v>108</v>
      </c>
      <c r="N2" s="29"/>
    </row>
    <row r="3" spans="1:14" ht="16.5" thickTop="1" thickBot="1" x14ac:dyDescent="0.3">
      <c r="A3" s="23"/>
      <c r="B3" s="52" t="s">
        <v>14</v>
      </c>
      <c r="C3" s="52" t="s">
        <v>17</v>
      </c>
      <c r="D3" s="57" t="s">
        <v>11</v>
      </c>
      <c r="E3" s="52" t="s">
        <v>84</v>
      </c>
      <c r="G3" s="56" t="s">
        <v>73</v>
      </c>
      <c r="H3" s="9">
        <v>8.2050000000000001</v>
      </c>
      <c r="J3" s="56" t="s">
        <v>93</v>
      </c>
      <c r="K3" s="9">
        <v>0.3</v>
      </c>
      <c r="M3" s="9">
        <f>-1.225*9.8*330</f>
        <v>-3961.650000000001</v>
      </c>
      <c r="N3" s="9">
        <f>(-1)*M3</f>
        <v>3961.650000000001</v>
      </c>
    </row>
    <row r="4" spans="1:14" ht="16.5" thickTop="1" thickBot="1" x14ac:dyDescent="0.3">
      <c r="A4" s="4" t="s">
        <v>12</v>
      </c>
      <c r="B4" s="4">
        <f>Data!D24+$N$3</f>
        <v>101301.65</v>
      </c>
      <c r="C4" s="4">
        <f>'1C'!K48</f>
        <v>282.47555555555556</v>
      </c>
      <c r="D4" s="4">
        <f>'1C'!J47</f>
        <v>0.14347319347319346</v>
      </c>
      <c r="E4" s="4">
        <f>((B4*$H$4)/($H$3*C4*$H$5))*D4</f>
        <v>0.69015955076296676</v>
      </c>
      <c r="G4" s="56" t="s">
        <v>96</v>
      </c>
      <c r="H4" s="9">
        <f>(1/3)*(3.14)*((K3^2)+(K4*K3)+(K4^2))*K5</f>
        <v>3.1102394986666667E-2</v>
      </c>
      <c r="J4" s="52" t="s">
        <v>94</v>
      </c>
      <c r="K4" s="9">
        <v>0.27200000000000002</v>
      </c>
    </row>
    <row r="5" spans="1:14" ht="16.5" thickTop="1" thickBot="1" x14ac:dyDescent="0.3">
      <c r="A5" s="10" t="s">
        <v>119</v>
      </c>
      <c r="B5" s="10">
        <f>Data!D24+$N$3</f>
        <v>101301.65</v>
      </c>
      <c r="C5" s="10">
        <f>'1G'!K49</f>
        <v>282.08138888888891</v>
      </c>
      <c r="D5" s="10">
        <f>'1G'!J48</f>
        <v>0.27052059052059052</v>
      </c>
      <c r="E5" s="10">
        <f t="shared" ref="E5:E15" si="0">((B5*$H$4)/($H$3*C5*$H$5))*D5</f>
        <v>1.3031232762924101</v>
      </c>
      <c r="G5" s="52" t="s">
        <v>97</v>
      </c>
      <c r="H5" s="5">
        <f>(3.14)*(K3^2)</f>
        <v>0.28260000000000002</v>
      </c>
      <c r="J5" s="52" t="s">
        <v>95</v>
      </c>
      <c r="K5" s="5">
        <v>0.121</v>
      </c>
    </row>
    <row r="6" spans="1:14" ht="15.75" thickTop="1" x14ac:dyDescent="0.25">
      <c r="A6" s="10" t="s">
        <v>89</v>
      </c>
      <c r="B6" s="10">
        <f>Data!D25+$N$3</f>
        <v>101304.65</v>
      </c>
      <c r="C6" s="10">
        <f>'2C'!$K$48</f>
        <v>282.53194444444443</v>
      </c>
      <c r="D6" s="10">
        <f>'2C'!$J$47</f>
        <v>0.16123543123543124</v>
      </c>
      <c r="E6" s="10">
        <f t="shared" si="0"/>
        <v>0.77547070314286226</v>
      </c>
    </row>
    <row r="7" spans="1:14" x14ac:dyDescent="0.25">
      <c r="A7" s="10" t="s">
        <v>120</v>
      </c>
      <c r="B7" s="10">
        <f>Data!D25+$N$3</f>
        <v>101304.65</v>
      </c>
      <c r="C7" s="10">
        <f>'2G'!K48</f>
        <v>281.80194444444442</v>
      </c>
      <c r="D7" s="10">
        <f>'2G'!J47</f>
        <v>0.3297125097125097</v>
      </c>
      <c r="E7" s="10">
        <f t="shared" si="0"/>
        <v>1.5898784021102887</v>
      </c>
    </row>
    <row r="8" spans="1:14" x14ac:dyDescent="0.25">
      <c r="A8" s="10" t="s">
        <v>90</v>
      </c>
      <c r="B8" s="10">
        <f>Data!D26+$N$3</f>
        <v>101314.65</v>
      </c>
      <c r="C8" s="10">
        <f>'3C'!K48</f>
        <v>281.76555555555558</v>
      </c>
      <c r="D8" s="10">
        <f>'3C'!J47</f>
        <v>0.10400155400155399</v>
      </c>
      <c r="E8" s="10">
        <f t="shared" si="0"/>
        <v>0.5016112462559662</v>
      </c>
      <c r="G8" s="74"/>
      <c r="H8" s="61"/>
      <c r="I8" s="3"/>
    </row>
    <row r="9" spans="1:14" x14ac:dyDescent="0.25">
      <c r="A9" s="10" t="s">
        <v>121</v>
      </c>
      <c r="B9" s="10">
        <f>Data!D26+$N$3</f>
        <v>101314.65</v>
      </c>
      <c r="C9" s="10">
        <f>'3G'!K48</f>
        <v>280.86722222222221</v>
      </c>
      <c r="D9" s="10">
        <f>'3G'!J47</f>
        <v>0.20027195027195024</v>
      </c>
      <c r="E9" s="10">
        <f t="shared" si="0"/>
        <v>0.96902371547913935</v>
      </c>
      <c r="G9" s="75"/>
      <c r="H9" s="75"/>
      <c r="I9" s="3"/>
    </row>
    <row r="10" spans="1:14" x14ac:dyDescent="0.25">
      <c r="A10" s="10" t="s">
        <v>13</v>
      </c>
      <c r="B10" s="10">
        <f>Data!D27+$N$3</f>
        <v>101311.65</v>
      </c>
      <c r="C10" s="10">
        <f>'4C'!K48</f>
        <v>287.23777777777775</v>
      </c>
      <c r="D10" s="10">
        <f>'4C'!J47</f>
        <v>5.6682206682206672E-2</v>
      </c>
      <c r="E10" s="10">
        <f t="shared" si="0"/>
        <v>0.26816844221708197</v>
      </c>
      <c r="G10" s="76"/>
      <c r="H10" s="61"/>
      <c r="I10" s="3"/>
    </row>
    <row r="11" spans="1:14" x14ac:dyDescent="0.25">
      <c r="A11" s="60" t="s">
        <v>122</v>
      </c>
      <c r="B11" s="10">
        <f>Data!D27+$N$3</f>
        <v>101311.65</v>
      </c>
      <c r="C11" s="10">
        <f>'4G'!K48</f>
        <v>285.47777777777776</v>
      </c>
      <c r="D11" s="10">
        <f>'4G'!J47</f>
        <v>0.1587024087024087</v>
      </c>
      <c r="E11" s="10">
        <f t="shared" si="0"/>
        <v>0.75546385223479839</v>
      </c>
      <c r="G11" s="73"/>
      <c r="H11" s="3"/>
      <c r="I11" s="61"/>
    </row>
    <row r="12" spans="1:14" x14ac:dyDescent="0.25">
      <c r="A12" s="10" t="s">
        <v>91</v>
      </c>
      <c r="B12" s="10">
        <f>Data!D28+$N$3</f>
        <v>101309.65</v>
      </c>
      <c r="C12" s="10">
        <f>'5C'!K48</f>
        <v>286.72222222222223</v>
      </c>
      <c r="D12" s="10">
        <f>'5C'!J47</f>
        <v>-1.1188811188811189E-2</v>
      </c>
      <c r="E12" s="10">
        <f t="shared" si="0"/>
        <v>-5.3029373428292302E-2</v>
      </c>
      <c r="G12" s="73"/>
      <c r="H12" s="3"/>
      <c r="I12" s="3"/>
    </row>
    <row r="13" spans="1:14" x14ac:dyDescent="0.25">
      <c r="A13" s="60" t="s">
        <v>123</v>
      </c>
      <c r="B13" s="10">
        <f>Data!D28+$N$3</f>
        <v>101309.65</v>
      </c>
      <c r="C13" s="10">
        <f>'5G'!K48</f>
        <v>292.59305555555557</v>
      </c>
      <c r="D13" s="10">
        <f>'5G'!J47</f>
        <v>0.27847707847707842</v>
      </c>
      <c r="E13" s="10">
        <f t="shared" si="0"/>
        <v>1.2933597586713796</v>
      </c>
      <c r="G13" s="73"/>
      <c r="H13" s="3"/>
      <c r="I13" s="3"/>
    </row>
    <row r="14" spans="1:14" x14ac:dyDescent="0.25">
      <c r="A14" s="60" t="s">
        <v>92</v>
      </c>
      <c r="B14" s="10">
        <f>Data!D29+$N$3</f>
        <v>101309.65</v>
      </c>
      <c r="C14" s="10">
        <f>'6C'!K48</f>
        <v>286.85861111111109</v>
      </c>
      <c r="D14" s="10">
        <f>'6C'!J47</f>
        <v>0.28737373737373734</v>
      </c>
      <c r="E14" s="10">
        <f t="shared" si="0"/>
        <v>1.3613603241975551</v>
      </c>
      <c r="G14" s="73"/>
      <c r="H14" s="3"/>
      <c r="I14" s="3"/>
    </row>
    <row r="15" spans="1:14" ht="15.75" thickBot="1" x14ac:dyDescent="0.3">
      <c r="A15" s="62" t="s">
        <v>124</v>
      </c>
      <c r="B15" s="5">
        <f>Data!D29+$N$3</f>
        <v>101309.65</v>
      </c>
      <c r="C15" s="5">
        <f>'6G'!K48</f>
        <v>285.81888888888886</v>
      </c>
      <c r="D15" s="5">
        <f>'6G'!J47</f>
        <v>0.21588966588966588</v>
      </c>
      <c r="E15" s="5">
        <f t="shared" si="0"/>
        <v>1.0264429877218488</v>
      </c>
      <c r="G15" s="73"/>
      <c r="H15" s="3"/>
      <c r="I15" s="3"/>
    </row>
    <row r="16" spans="1:14" ht="16.5" thickTop="1" thickBot="1" x14ac:dyDescent="0.3">
      <c r="A16" s="61"/>
      <c r="B16" s="3"/>
      <c r="C16" s="3"/>
      <c r="D16" s="3"/>
      <c r="E16" s="3"/>
      <c r="G16" s="73"/>
      <c r="H16" s="3"/>
      <c r="I16" s="3"/>
    </row>
    <row r="17" spans="1:9" ht="16.5" thickTop="1" thickBot="1" x14ac:dyDescent="0.3">
      <c r="A17" s="27" t="s">
        <v>109</v>
      </c>
      <c r="B17" s="26"/>
      <c r="C17" s="3"/>
      <c r="D17" s="3"/>
      <c r="E17" s="3"/>
      <c r="G17" s="3"/>
      <c r="H17" s="3"/>
      <c r="I17" s="3"/>
    </row>
    <row r="18" spans="1:9" ht="16.5" thickTop="1" thickBot="1" x14ac:dyDescent="0.3">
      <c r="A18" s="72" t="s">
        <v>18</v>
      </c>
      <c r="B18" s="52" t="s">
        <v>84</v>
      </c>
      <c r="C18" s="3"/>
      <c r="G18" s="3"/>
      <c r="H18" s="3"/>
      <c r="I18" s="3"/>
    </row>
    <row r="19" spans="1:9" ht="15.75" thickTop="1" x14ac:dyDescent="0.25">
      <c r="A19" s="44" t="s">
        <v>112</v>
      </c>
      <c r="B19" s="4">
        <f>AVERAGE(E4:E5)</f>
        <v>0.99664141352768842</v>
      </c>
      <c r="C19" s="3"/>
    </row>
    <row r="20" spans="1:9" x14ac:dyDescent="0.25">
      <c r="A20" s="45">
        <v>43037.041666666664</v>
      </c>
      <c r="B20" s="10">
        <f>AVERAGE(E6:E7)</f>
        <v>1.1826745526265756</v>
      </c>
      <c r="C20" s="3"/>
    </row>
    <row r="21" spans="1:9" x14ac:dyDescent="0.25">
      <c r="A21" s="45">
        <v>43037.208333333336</v>
      </c>
      <c r="B21" s="10">
        <f>AVERAGE(E8:E9)</f>
        <v>0.73531748086755278</v>
      </c>
    </row>
    <row r="22" spans="1:9" x14ac:dyDescent="0.25">
      <c r="A22" s="45">
        <v>43037.375</v>
      </c>
      <c r="B22" s="10">
        <f>AVERAGE(E10:E11)</f>
        <v>0.51181614722594015</v>
      </c>
    </row>
    <row r="23" spans="1:9" x14ac:dyDescent="0.25">
      <c r="A23" s="45">
        <v>43037.541666666664</v>
      </c>
      <c r="B23" s="10">
        <f>AVERAGE(E12:E13)</f>
        <v>0.62016519262154368</v>
      </c>
    </row>
    <row r="24" spans="1:9" ht="15.75" thickBot="1" x14ac:dyDescent="0.3">
      <c r="A24" s="46">
        <v>43037.708333333336</v>
      </c>
      <c r="B24" s="5">
        <f>AVERAGE(E14:E15)</f>
        <v>1.193901655959702</v>
      </c>
    </row>
    <row r="25" spans="1:9" ht="15.75" thickTop="1" x14ac:dyDescent="0.25"/>
  </sheetData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40"/>
  <sheetViews>
    <sheetView workbookViewId="0">
      <selection activeCell="E42" sqref="E42"/>
    </sheetView>
  </sheetViews>
  <sheetFormatPr defaultRowHeight="15" x14ac:dyDescent="0.25"/>
  <cols>
    <col min="1" max="1" width="15.5703125" customWidth="1"/>
    <col min="2" max="2" width="15.5703125" style="41" customWidth="1"/>
    <col min="3" max="13" width="15.5703125" customWidth="1"/>
    <col min="14" max="14" width="17.140625" customWidth="1"/>
    <col min="15" max="25" width="15.5703125" customWidth="1"/>
  </cols>
  <sheetData>
    <row r="1" spans="1:24" ht="15.75" thickBot="1" x14ac:dyDescent="0.3"/>
    <row r="2" spans="1:24" ht="16.5" thickTop="1" thickBot="1" x14ac:dyDescent="0.3">
      <c r="A2" s="27" t="s">
        <v>69</v>
      </c>
      <c r="B2" s="48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6"/>
    </row>
    <row r="3" spans="1:24" ht="15.75" thickTop="1" x14ac:dyDescent="0.25">
      <c r="A3" s="54" t="s">
        <v>18</v>
      </c>
      <c r="B3" s="55" t="s">
        <v>30</v>
      </c>
      <c r="C3" s="55" t="s">
        <v>31</v>
      </c>
      <c r="D3" s="55" t="s">
        <v>32</v>
      </c>
      <c r="E3" s="55" t="s">
        <v>33</v>
      </c>
      <c r="F3" s="55" t="s">
        <v>34</v>
      </c>
      <c r="G3" s="55" t="s">
        <v>35</v>
      </c>
      <c r="H3" s="55" t="s">
        <v>36</v>
      </c>
      <c r="I3" s="55" t="s">
        <v>37</v>
      </c>
      <c r="J3" s="55" t="s">
        <v>38</v>
      </c>
      <c r="K3" s="55" t="s">
        <v>39</v>
      </c>
      <c r="L3" s="55" t="s">
        <v>40</v>
      </c>
      <c r="M3" s="55" t="s">
        <v>41</v>
      </c>
      <c r="N3" s="55" t="s">
        <v>42</v>
      </c>
      <c r="O3" s="55" t="s">
        <v>43</v>
      </c>
      <c r="P3" s="55" t="s">
        <v>44</v>
      </c>
      <c r="Q3" s="55" t="s">
        <v>45</v>
      </c>
      <c r="R3" s="55" t="s">
        <v>46</v>
      </c>
      <c r="S3" s="55" t="s">
        <v>47</v>
      </c>
      <c r="T3" s="55" t="s">
        <v>48</v>
      </c>
      <c r="U3" s="55" t="s">
        <v>49</v>
      </c>
      <c r="V3" s="55" t="s">
        <v>50</v>
      </c>
      <c r="W3" s="55" t="s">
        <v>51</v>
      </c>
      <c r="X3" s="55" t="s">
        <v>52</v>
      </c>
    </row>
    <row r="4" spans="1:24" ht="15.75" thickBot="1" x14ac:dyDescent="0.3">
      <c r="A4" s="52" t="s">
        <v>62</v>
      </c>
      <c r="B4" s="52" t="s">
        <v>68</v>
      </c>
      <c r="C4" s="52" t="s">
        <v>68</v>
      </c>
      <c r="D4" s="52" t="s">
        <v>68</v>
      </c>
      <c r="E4" s="52" t="s">
        <v>68</v>
      </c>
      <c r="F4" s="52" t="s">
        <v>68</v>
      </c>
      <c r="G4" s="52" t="s">
        <v>68</v>
      </c>
      <c r="H4" s="52" t="s">
        <v>68</v>
      </c>
      <c r="I4" s="52" t="s">
        <v>68</v>
      </c>
      <c r="J4" s="52" t="s">
        <v>68</v>
      </c>
      <c r="K4" s="52" t="s">
        <v>68</v>
      </c>
      <c r="L4" s="52" t="s">
        <v>68</v>
      </c>
      <c r="M4" s="52" t="s">
        <v>68</v>
      </c>
      <c r="N4" s="52" t="s">
        <v>68</v>
      </c>
      <c r="O4" s="52" t="s">
        <v>68</v>
      </c>
      <c r="P4" s="52" t="s">
        <v>68</v>
      </c>
      <c r="Q4" s="52" t="s">
        <v>68</v>
      </c>
      <c r="R4" s="52" t="s">
        <v>68</v>
      </c>
      <c r="S4" s="52" t="s">
        <v>68</v>
      </c>
      <c r="T4" s="52" t="s">
        <v>68</v>
      </c>
      <c r="U4" s="52" t="s">
        <v>68</v>
      </c>
      <c r="V4" s="52" t="s">
        <v>68</v>
      </c>
      <c r="W4" s="52" t="s">
        <v>68</v>
      </c>
      <c r="X4" s="52" t="s">
        <v>68</v>
      </c>
    </row>
    <row r="5" spans="1:24" ht="15.75" thickTop="1" x14ac:dyDescent="0.25">
      <c r="A5" s="44" t="s">
        <v>112</v>
      </c>
      <c r="B5" s="4">
        <v>13.24</v>
      </c>
      <c r="C5" s="4">
        <v>13.34</v>
      </c>
      <c r="D5" s="4">
        <v>13.33</v>
      </c>
      <c r="E5" s="4">
        <v>13.34</v>
      </c>
      <c r="F5" s="4">
        <v>13.34</v>
      </c>
      <c r="G5" s="4">
        <v>13.34</v>
      </c>
      <c r="H5" s="4">
        <v>13.34</v>
      </c>
      <c r="I5" s="4">
        <v>13.35</v>
      </c>
      <c r="J5" s="4">
        <v>13.35</v>
      </c>
      <c r="K5" s="4">
        <v>13.35</v>
      </c>
      <c r="L5" s="4">
        <v>13.37</v>
      </c>
      <c r="M5" s="4">
        <v>13.35</v>
      </c>
      <c r="N5" s="4">
        <v>13.47</v>
      </c>
      <c r="O5" s="4">
        <v>13.35</v>
      </c>
      <c r="P5" s="4">
        <v>13.35</v>
      </c>
      <c r="Q5" s="4">
        <v>13.35</v>
      </c>
      <c r="R5" s="4">
        <v>13.35</v>
      </c>
      <c r="S5" s="4">
        <v>13.34</v>
      </c>
      <c r="T5" s="4">
        <v>13.35</v>
      </c>
      <c r="U5" s="4">
        <v>13.26</v>
      </c>
      <c r="V5" s="4">
        <v>13.2</v>
      </c>
      <c r="W5" s="4">
        <v>13.17</v>
      </c>
      <c r="X5" s="4">
        <v>13.34</v>
      </c>
    </row>
    <row r="6" spans="1:24" x14ac:dyDescent="0.25">
      <c r="A6" s="45">
        <v>43037.041666666664</v>
      </c>
      <c r="B6" s="10">
        <v>13.2</v>
      </c>
      <c r="C6" s="10">
        <v>13.26</v>
      </c>
      <c r="D6" s="10">
        <v>13.25</v>
      </c>
      <c r="E6" s="10">
        <v>13.25</v>
      </c>
      <c r="F6" s="10">
        <v>13.26</v>
      </c>
      <c r="G6" s="10">
        <v>13.26</v>
      </c>
      <c r="H6" s="10">
        <v>13.26</v>
      </c>
      <c r="I6" s="10">
        <v>13.27</v>
      </c>
      <c r="J6" s="10">
        <v>13.27</v>
      </c>
      <c r="K6" s="10">
        <v>13.26</v>
      </c>
      <c r="L6" s="10">
        <v>13.28</v>
      </c>
      <c r="M6" s="10">
        <v>13.26</v>
      </c>
      <c r="N6" s="10">
        <v>13.38</v>
      </c>
      <c r="O6" s="10">
        <v>13.26</v>
      </c>
      <c r="P6" s="10">
        <v>13.25</v>
      </c>
      <c r="Q6" s="10">
        <v>13.22</v>
      </c>
      <c r="R6" s="10">
        <v>13.19</v>
      </c>
      <c r="S6" s="10">
        <v>13.17</v>
      </c>
      <c r="T6" s="10">
        <v>13.15</v>
      </c>
      <c r="U6" s="10">
        <v>13.14</v>
      </c>
      <c r="V6" s="10">
        <v>13.12</v>
      </c>
      <c r="W6" s="10">
        <v>13.11</v>
      </c>
      <c r="X6" s="10">
        <v>13.28</v>
      </c>
    </row>
    <row r="7" spans="1:24" x14ac:dyDescent="0.25">
      <c r="A7" s="45">
        <v>43037.208333333336</v>
      </c>
      <c r="B7" s="10">
        <v>13.08</v>
      </c>
      <c r="C7" s="10">
        <v>13.12</v>
      </c>
      <c r="D7" s="10">
        <v>13.1</v>
      </c>
      <c r="E7" s="10">
        <v>13.11</v>
      </c>
      <c r="F7" s="10">
        <v>13.11</v>
      </c>
      <c r="G7" s="10">
        <v>13.11</v>
      </c>
      <c r="H7" s="10">
        <v>13.11</v>
      </c>
      <c r="I7" s="10">
        <v>13.12</v>
      </c>
      <c r="J7" s="10">
        <v>13.13</v>
      </c>
      <c r="K7" s="10">
        <v>13.13</v>
      </c>
      <c r="L7" s="10">
        <v>13.15</v>
      </c>
      <c r="M7" s="10">
        <v>13.13</v>
      </c>
      <c r="N7" s="10">
        <v>13.25</v>
      </c>
      <c r="O7" s="10">
        <v>13.12</v>
      </c>
      <c r="P7" s="10">
        <v>13.12</v>
      </c>
      <c r="Q7" s="10">
        <v>13.11</v>
      </c>
      <c r="R7" s="10">
        <v>13.1</v>
      </c>
      <c r="S7" s="10">
        <v>13.09</v>
      </c>
      <c r="T7" s="10">
        <v>13.08</v>
      </c>
      <c r="U7" s="10">
        <v>13.08</v>
      </c>
      <c r="V7" s="10">
        <v>13.06</v>
      </c>
      <c r="W7" s="10">
        <v>13.06</v>
      </c>
      <c r="X7" s="10">
        <v>13.24</v>
      </c>
    </row>
    <row r="8" spans="1:24" x14ac:dyDescent="0.25">
      <c r="A8" s="45">
        <v>43037.375</v>
      </c>
      <c r="B8" s="10">
        <v>13.01</v>
      </c>
      <c r="C8" s="10">
        <v>13.08</v>
      </c>
      <c r="D8" s="10">
        <v>13.07</v>
      </c>
      <c r="E8" s="10">
        <v>13.07</v>
      </c>
      <c r="F8" s="10">
        <v>13.07</v>
      </c>
      <c r="G8" s="10">
        <v>13.07</v>
      </c>
      <c r="H8" s="10">
        <v>13.06</v>
      </c>
      <c r="I8" s="10">
        <v>13.06</v>
      </c>
      <c r="J8" s="10">
        <v>13.07</v>
      </c>
      <c r="K8" s="10">
        <v>13.06</v>
      </c>
      <c r="L8" s="10">
        <v>13.08</v>
      </c>
      <c r="M8" s="10">
        <v>13.06</v>
      </c>
      <c r="N8" s="10">
        <v>13.18</v>
      </c>
      <c r="O8" s="10">
        <v>13.06</v>
      </c>
      <c r="P8" s="10">
        <v>13.06</v>
      </c>
      <c r="Q8" s="10">
        <v>13.06</v>
      </c>
      <c r="R8" s="10">
        <v>13.06</v>
      </c>
      <c r="S8" s="10">
        <v>13.05</v>
      </c>
      <c r="T8" s="10">
        <v>13.04</v>
      </c>
      <c r="U8" s="10">
        <v>13.03</v>
      </c>
      <c r="V8" s="10">
        <v>13.01</v>
      </c>
      <c r="W8" s="10">
        <v>12.99</v>
      </c>
      <c r="X8" s="10">
        <v>13.16</v>
      </c>
    </row>
    <row r="9" spans="1:24" x14ac:dyDescent="0.25">
      <c r="A9" s="45" t="s">
        <v>125</v>
      </c>
      <c r="B9" s="10">
        <v>13.11</v>
      </c>
      <c r="C9" s="10">
        <v>13.19</v>
      </c>
      <c r="D9" s="10">
        <v>13.17</v>
      </c>
      <c r="E9" s="10">
        <v>13.16</v>
      </c>
      <c r="F9" s="10">
        <v>13.16</v>
      </c>
      <c r="G9" s="10">
        <v>13.15</v>
      </c>
      <c r="H9" s="10">
        <v>13.13</v>
      </c>
      <c r="I9" s="10">
        <v>13.11</v>
      </c>
      <c r="J9" s="10">
        <v>13.1</v>
      </c>
      <c r="K9" s="10">
        <v>13.08</v>
      </c>
      <c r="L9" s="10">
        <v>13.09</v>
      </c>
      <c r="M9" s="10">
        <v>13.04</v>
      </c>
      <c r="N9" s="10">
        <v>13.15</v>
      </c>
      <c r="O9" s="10">
        <v>13.03</v>
      </c>
      <c r="P9" s="10">
        <v>13.02</v>
      </c>
      <c r="Q9" s="10">
        <v>13.01</v>
      </c>
      <c r="R9" s="10">
        <v>12.99</v>
      </c>
      <c r="S9" s="10">
        <v>12.97</v>
      </c>
      <c r="T9" s="10">
        <v>12.97</v>
      </c>
      <c r="U9" s="10">
        <v>12.96</v>
      </c>
      <c r="V9" s="10">
        <v>12.94</v>
      </c>
      <c r="W9" s="10">
        <v>12.92</v>
      </c>
      <c r="X9" s="10">
        <v>13.07</v>
      </c>
    </row>
    <row r="10" spans="1:24" ht="15.75" thickBot="1" x14ac:dyDescent="0.3">
      <c r="A10" s="46" t="s">
        <v>129</v>
      </c>
      <c r="B10" s="5">
        <v>13</v>
      </c>
      <c r="C10" s="5">
        <v>13.08</v>
      </c>
      <c r="D10" s="5">
        <v>13.07</v>
      </c>
      <c r="E10" s="5">
        <v>13.08</v>
      </c>
      <c r="F10" s="5">
        <v>13.08</v>
      </c>
      <c r="G10" s="5">
        <v>13.08</v>
      </c>
      <c r="H10" s="5">
        <v>13.07</v>
      </c>
      <c r="I10" s="5">
        <v>13.08</v>
      </c>
      <c r="J10" s="5">
        <v>13.08</v>
      </c>
      <c r="K10" s="5">
        <v>13.06</v>
      </c>
      <c r="L10" s="5">
        <v>13.08</v>
      </c>
      <c r="M10" s="5">
        <v>13.06</v>
      </c>
      <c r="N10" s="5">
        <v>13.17</v>
      </c>
      <c r="O10" s="5">
        <v>13.02</v>
      </c>
      <c r="P10" s="5">
        <v>12.96</v>
      </c>
      <c r="Q10" s="5">
        <v>12.94</v>
      </c>
      <c r="R10" s="5">
        <v>12.91</v>
      </c>
      <c r="S10" s="5">
        <v>12.88</v>
      </c>
      <c r="T10" s="5">
        <v>12.87</v>
      </c>
      <c r="U10" s="5">
        <v>12.84</v>
      </c>
      <c r="V10" s="5">
        <v>12.78</v>
      </c>
      <c r="W10" s="5">
        <v>12.78</v>
      </c>
      <c r="X10" s="5">
        <v>12.96</v>
      </c>
    </row>
    <row r="11" spans="1:24" ht="16.5" thickTop="1" thickBot="1" x14ac:dyDescent="0.3">
      <c r="A11" s="39"/>
      <c r="B11" s="42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</row>
    <row r="12" spans="1:24" ht="16.5" thickTop="1" thickBot="1" x14ac:dyDescent="0.3">
      <c r="A12" s="27" t="s">
        <v>72</v>
      </c>
      <c r="B12" s="49"/>
      <c r="C12" s="50"/>
      <c r="D12" s="50"/>
      <c r="E12" s="50"/>
      <c r="F12" s="50"/>
      <c r="G12" s="50"/>
      <c r="H12" s="50"/>
      <c r="I12" s="50"/>
      <c r="J12" s="51"/>
      <c r="K12" s="50"/>
      <c r="L12" s="50"/>
      <c r="M12" s="50"/>
      <c r="N12" s="51"/>
      <c r="O12" s="39"/>
      <c r="P12" s="39"/>
      <c r="Q12" s="39"/>
      <c r="R12" s="39"/>
      <c r="S12" s="39"/>
      <c r="T12" s="39"/>
      <c r="U12" s="39"/>
      <c r="V12" s="39"/>
      <c r="W12" s="39"/>
      <c r="X12" s="39"/>
    </row>
    <row r="13" spans="1:24" ht="15.75" thickTop="1" x14ac:dyDescent="0.25">
      <c r="A13" s="54" t="s">
        <v>18</v>
      </c>
      <c r="B13" s="55" t="s">
        <v>53</v>
      </c>
      <c r="C13" s="55" t="s">
        <v>54</v>
      </c>
      <c r="D13" s="55" t="s">
        <v>55</v>
      </c>
      <c r="E13" s="55" t="s">
        <v>56</v>
      </c>
      <c r="F13" s="55" t="s">
        <v>57</v>
      </c>
      <c r="G13" s="55" t="s">
        <v>98</v>
      </c>
      <c r="H13" s="55" t="s">
        <v>99</v>
      </c>
      <c r="I13" s="55" t="s">
        <v>100</v>
      </c>
      <c r="J13" s="55" t="s">
        <v>101</v>
      </c>
      <c r="K13" s="55" t="s">
        <v>58</v>
      </c>
      <c r="L13" s="55" t="s">
        <v>59</v>
      </c>
      <c r="M13" s="55" t="s">
        <v>60</v>
      </c>
      <c r="N13" s="55" t="s">
        <v>61</v>
      </c>
      <c r="O13" s="39"/>
      <c r="P13" s="39"/>
      <c r="Q13" s="39"/>
      <c r="R13" s="39"/>
      <c r="S13" s="39"/>
      <c r="T13" s="39"/>
      <c r="U13" s="39"/>
      <c r="V13" s="39"/>
      <c r="W13" s="39"/>
      <c r="X13" s="39"/>
    </row>
    <row r="14" spans="1:24" ht="15.75" thickBot="1" x14ac:dyDescent="0.3">
      <c r="A14" s="52" t="s">
        <v>62</v>
      </c>
      <c r="B14" s="52" t="s">
        <v>68</v>
      </c>
      <c r="C14" s="52" t="s">
        <v>63</v>
      </c>
      <c r="D14" s="52" t="s">
        <v>64</v>
      </c>
      <c r="E14" s="52" t="s">
        <v>65</v>
      </c>
      <c r="F14" s="52" t="s">
        <v>66</v>
      </c>
      <c r="G14" s="52" t="s">
        <v>68</v>
      </c>
      <c r="H14" s="52" t="s">
        <v>102</v>
      </c>
      <c r="I14" s="52" t="s">
        <v>63</v>
      </c>
      <c r="J14" s="52" t="s">
        <v>103</v>
      </c>
      <c r="K14" s="52" t="s">
        <v>104</v>
      </c>
      <c r="L14" s="52" t="s">
        <v>64</v>
      </c>
      <c r="M14" s="52" t="s">
        <v>67</v>
      </c>
      <c r="N14" s="52" t="s">
        <v>67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</row>
    <row r="15" spans="1:24" ht="15.75" thickTop="1" x14ac:dyDescent="0.25">
      <c r="A15" s="44" t="s">
        <v>112</v>
      </c>
      <c r="B15" s="4">
        <v>13.29</v>
      </c>
      <c r="C15" s="4">
        <v>51.13</v>
      </c>
      <c r="D15" s="4">
        <v>5.3529999999999998</v>
      </c>
      <c r="E15" s="4">
        <v>1828.4649999999999</v>
      </c>
      <c r="F15" s="4">
        <v>698.84829999999999</v>
      </c>
      <c r="G15" s="4">
        <v>2.99</v>
      </c>
      <c r="H15" s="4">
        <v>70.28</v>
      </c>
      <c r="I15" s="4">
        <v>4.4180000000000001</v>
      </c>
      <c r="J15" s="4">
        <v>258.2</v>
      </c>
      <c r="K15" s="4">
        <v>9.0399999999999991</v>
      </c>
      <c r="L15" s="4">
        <v>2609</v>
      </c>
      <c r="M15" s="4">
        <v>0</v>
      </c>
      <c r="N15" s="4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</row>
    <row r="16" spans="1:24" x14ac:dyDescent="0.25">
      <c r="A16" s="45">
        <v>43037.041666666664</v>
      </c>
      <c r="B16" s="10">
        <v>13.2</v>
      </c>
      <c r="C16" s="10">
        <v>53.23</v>
      </c>
      <c r="D16" s="10">
        <v>5.5839999999999996</v>
      </c>
      <c r="E16" s="10">
        <v>1920.204</v>
      </c>
      <c r="F16" s="10">
        <v>699.31029999999998</v>
      </c>
      <c r="G16" s="10">
        <v>2.21</v>
      </c>
      <c r="H16" s="10">
        <v>78.23</v>
      </c>
      <c r="I16" s="10">
        <v>5.2510000000000003</v>
      </c>
      <c r="J16" s="10">
        <v>261.2</v>
      </c>
      <c r="K16" s="10">
        <v>8.3000000000000007</v>
      </c>
      <c r="L16" s="10">
        <v>2519</v>
      </c>
      <c r="M16" s="10">
        <v>0</v>
      </c>
      <c r="N16" s="10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</row>
    <row r="17" spans="1:24" x14ac:dyDescent="0.25">
      <c r="A17" s="45">
        <v>43037.208333333336</v>
      </c>
      <c r="B17" s="10">
        <v>13.08</v>
      </c>
      <c r="C17" s="10">
        <v>52.09</v>
      </c>
      <c r="D17" s="10">
        <v>5.4779999999999998</v>
      </c>
      <c r="E17" s="10">
        <v>1871.298</v>
      </c>
      <c r="F17" s="10">
        <v>695.85270000000003</v>
      </c>
      <c r="G17" s="10">
        <v>1.55</v>
      </c>
      <c r="H17" s="10">
        <v>77.28</v>
      </c>
      <c r="I17" s="10">
        <v>2.25</v>
      </c>
      <c r="J17" s="10">
        <v>245.1</v>
      </c>
      <c r="K17" s="10">
        <v>7.8620000000000001</v>
      </c>
      <c r="L17" s="10">
        <v>2584</v>
      </c>
      <c r="M17" s="10">
        <v>0</v>
      </c>
      <c r="N17" s="10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</row>
    <row r="18" spans="1:24" x14ac:dyDescent="0.25">
      <c r="A18" s="45">
        <v>43037.375</v>
      </c>
      <c r="B18" s="10">
        <v>13.02</v>
      </c>
      <c r="C18" s="10">
        <v>73.73</v>
      </c>
      <c r="D18" s="10">
        <v>7.7649999999999997</v>
      </c>
      <c r="E18" s="10">
        <v>1902.4480000000001</v>
      </c>
      <c r="F18" s="10">
        <v>676.57</v>
      </c>
      <c r="G18" s="10">
        <v>0.98</v>
      </c>
      <c r="H18" s="10">
        <v>74</v>
      </c>
      <c r="I18" s="10">
        <v>2.9169999999999998</v>
      </c>
      <c r="J18" s="10">
        <v>211.1</v>
      </c>
      <c r="K18" s="10">
        <v>8.93</v>
      </c>
      <c r="L18" s="10">
        <v>2932</v>
      </c>
      <c r="M18" s="10">
        <v>474.4</v>
      </c>
      <c r="N18" s="10">
        <v>15.36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</row>
    <row r="19" spans="1:24" x14ac:dyDescent="0.25">
      <c r="A19" s="45" t="s">
        <v>125</v>
      </c>
      <c r="B19" s="10">
        <v>13.12</v>
      </c>
      <c r="C19" s="10">
        <v>63.94</v>
      </c>
      <c r="D19" s="10">
        <v>6.718</v>
      </c>
      <c r="E19" s="10">
        <v>1924.6690000000001</v>
      </c>
      <c r="F19" s="10">
        <v>666.45450000000005</v>
      </c>
      <c r="G19" s="10">
        <v>5.54</v>
      </c>
      <c r="H19" s="10">
        <v>58.5</v>
      </c>
      <c r="I19" s="10">
        <v>4.7510000000000003</v>
      </c>
      <c r="J19" s="10">
        <v>160.1</v>
      </c>
      <c r="K19" s="10">
        <v>9.91</v>
      </c>
      <c r="L19" s="10">
        <v>2697</v>
      </c>
      <c r="M19" s="10">
        <v>1000</v>
      </c>
      <c r="N19" s="10">
        <v>42.66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</row>
    <row r="20" spans="1:24" ht="15.75" thickBot="1" x14ac:dyDescent="0.3">
      <c r="A20" s="46" t="s">
        <v>129</v>
      </c>
      <c r="B20" s="5">
        <v>13.02</v>
      </c>
      <c r="C20" s="5">
        <v>51.38</v>
      </c>
      <c r="D20" s="5">
        <v>5.41</v>
      </c>
      <c r="E20" s="5">
        <v>1881.3409999999999</v>
      </c>
      <c r="F20" s="5">
        <v>679.41089999999997</v>
      </c>
      <c r="G20" s="5">
        <v>7.58</v>
      </c>
      <c r="H20" s="5">
        <v>48.25</v>
      </c>
      <c r="I20" s="5">
        <v>6.9180000000000001</v>
      </c>
      <c r="J20" s="5">
        <v>196.6</v>
      </c>
      <c r="K20" s="5">
        <v>10.89</v>
      </c>
      <c r="L20" s="5">
        <v>2707</v>
      </c>
      <c r="M20" s="5">
        <v>78.489999999999995</v>
      </c>
      <c r="N20" s="5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</row>
    <row r="21" spans="1:24" ht="16.5" thickTop="1" thickBot="1" x14ac:dyDescent="0.3">
      <c r="A21" s="39"/>
      <c r="B21" s="42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</row>
    <row r="22" spans="1:24" ht="16.5" thickTop="1" thickBot="1" x14ac:dyDescent="0.3">
      <c r="A22" s="27" t="s">
        <v>70</v>
      </c>
      <c r="B22" s="53"/>
      <c r="C22" s="31"/>
      <c r="D22" s="51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</row>
    <row r="23" spans="1:24" ht="16.5" thickTop="1" thickBot="1" x14ac:dyDescent="0.3">
      <c r="A23" s="52" t="s">
        <v>18</v>
      </c>
      <c r="B23" s="56" t="s">
        <v>105</v>
      </c>
      <c r="C23" s="56" t="s">
        <v>106</v>
      </c>
      <c r="D23" s="56" t="s">
        <v>71</v>
      </c>
      <c r="E23" s="77"/>
      <c r="F23" s="78" t="s">
        <v>110</v>
      </c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</row>
    <row r="24" spans="1:24" ht="15.75" thickTop="1" x14ac:dyDescent="0.25">
      <c r="A24" s="44" t="s">
        <v>112</v>
      </c>
      <c r="B24" s="4">
        <v>4.4180000000000001</v>
      </c>
      <c r="C24" s="4">
        <v>258.2</v>
      </c>
      <c r="D24" s="43">
        <v>97340</v>
      </c>
      <c r="E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</row>
    <row r="25" spans="1:24" x14ac:dyDescent="0.25">
      <c r="A25" s="45">
        <v>43037.041666666664</v>
      </c>
      <c r="B25" s="10">
        <v>5.2510000000000003</v>
      </c>
      <c r="C25" s="10">
        <v>261.2</v>
      </c>
      <c r="D25" s="47">
        <v>97343</v>
      </c>
      <c r="E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</row>
    <row r="26" spans="1:24" x14ac:dyDescent="0.25">
      <c r="A26" s="45">
        <v>43037.208333333336</v>
      </c>
      <c r="B26" s="10">
        <v>2.25</v>
      </c>
      <c r="C26" s="10">
        <v>245.1</v>
      </c>
      <c r="D26" s="10">
        <v>97353</v>
      </c>
    </row>
    <row r="27" spans="1:24" x14ac:dyDescent="0.25">
      <c r="A27" s="45">
        <v>43037.375</v>
      </c>
      <c r="B27" s="10">
        <v>2.9169999999999998</v>
      </c>
      <c r="C27" s="10">
        <v>211.1</v>
      </c>
      <c r="D27" s="10">
        <v>97350</v>
      </c>
    </row>
    <row r="28" spans="1:24" x14ac:dyDescent="0.25">
      <c r="A28" s="45" t="s">
        <v>125</v>
      </c>
      <c r="B28" s="10">
        <v>4.7510000000000003</v>
      </c>
      <c r="C28" s="10">
        <v>160.1</v>
      </c>
      <c r="D28" s="10">
        <v>97348</v>
      </c>
    </row>
    <row r="29" spans="1:24" ht="15.75" thickBot="1" x14ac:dyDescent="0.3">
      <c r="A29" s="46" t="s">
        <v>129</v>
      </c>
      <c r="B29" s="5">
        <v>6.9180000000000001</v>
      </c>
      <c r="C29" s="5">
        <v>196.6</v>
      </c>
      <c r="D29" s="5">
        <v>97348</v>
      </c>
    </row>
    <row r="30" spans="1:24" ht="15.75" thickTop="1" x14ac:dyDescent="0.25">
      <c r="B30"/>
    </row>
    <row r="31" spans="1:24" ht="15.75" thickBot="1" x14ac:dyDescent="0.3"/>
    <row r="32" spans="1:24" ht="16.5" thickTop="1" thickBot="1" x14ac:dyDescent="0.3">
      <c r="A32" s="27" t="s">
        <v>78</v>
      </c>
      <c r="B32" s="53"/>
      <c r="C32" s="31"/>
      <c r="D32" s="32"/>
    </row>
    <row r="33" spans="1:4" ht="16.5" thickTop="1" thickBot="1" x14ac:dyDescent="0.3">
      <c r="A33" s="68" t="s">
        <v>18</v>
      </c>
      <c r="B33" s="69" t="s">
        <v>77</v>
      </c>
      <c r="C33" s="70"/>
      <c r="D33" s="71"/>
    </row>
    <row r="34" spans="1:4" ht="16.5" thickTop="1" thickBot="1" x14ac:dyDescent="0.3">
      <c r="A34" s="44" t="s">
        <v>112</v>
      </c>
      <c r="B34" s="58" t="s">
        <v>127</v>
      </c>
      <c r="C34" s="13"/>
      <c r="D34" s="11"/>
    </row>
    <row r="35" spans="1:4" ht="16.5" thickTop="1" thickBot="1" x14ac:dyDescent="0.3">
      <c r="A35" s="45">
        <v>43037.041666666664</v>
      </c>
      <c r="B35" s="58" t="s">
        <v>128</v>
      </c>
      <c r="C35" s="13"/>
      <c r="D35" s="11"/>
    </row>
    <row r="36" spans="1:4" ht="16.5" thickTop="1" thickBot="1" x14ac:dyDescent="0.3">
      <c r="A36" s="45">
        <v>43037.208333333336</v>
      </c>
      <c r="B36" s="59" t="s">
        <v>107</v>
      </c>
      <c r="C36" s="85"/>
      <c r="D36" s="11"/>
    </row>
    <row r="37" spans="1:4" ht="16.5" thickTop="1" thickBot="1" x14ac:dyDescent="0.3">
      <c r="A37" s="45">
        <v>43037.375</v>
      </c>
      <c r="B37" s="59" t="s">
        <v>107</v>
      </c>
      <c r="C37" s="13"/>
      <c r="D37" s="11"/>
    </row>
    <row r="38" spans="1:4" ht="16.5" thickTop="1" thickBot="1" x14ac:dyDescent="0.3">
      <c r="A38" s="45" t="s">
        <v>125</v>
      </c>
      <c r="B38" s="59" t="s">
        <v>107</v>
      </c>
      <c r="C38" s="13"/>
      <c r="D38" s="11"/>
    </row>
    <row r="39" spans="1:4" ht="16.5" thickTop="1" thickBot="1" x14ac:dyDescent="0.3">
      <c r="A39" s="46" t="s">
        <v>129</v>
      </c>
      <c r="B39" s="58" t="s">
        <v>126</v>
      </c>
      <c r="C39" s="13"/>
      <c r="D39" s="11"/>
    </row>
    <row r="40" spans="1:4" ht="15.75" thickTop="1" x14ac:dyDescent="0.25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28"/>
  <sheetViews>
    <sheetView topLeftCell="A37" workbookViewId="0">
      <selection activeCell="K48" sqref="K48"/>
    </sheetView>
  </sheetViews>
  <sheetFormatPr defaultRowHeight="15" x14ac:dyDescent="0.25"/>
  <cols>
    <col min="1" max="1" width="18" customWidth="1"/>
  </cols>
  <sheetData>
    <row r="1" spans="1:10" ht="30" customHeight="1" thickBot="1" x14ac:dyDescent="0.45">
      <c r="A1" s="40" t="s">
        <v>23</v>
      </c>
    </row>
    <row r="2" spans="1:10" ht="16.5" thickTop="1" thickBot="1" x14ac:dyDescent="0.3">
      <c r="A2" s="27" t="s">
        <v>19</v>
      </c>
      <c r="B2" s="31"/>
      <c r="C2" s="31"/>
      <c r="D2" s="31"/>
      <c r="E2" s="31"/>
      <c r="F2" s="32"/>
    </row>
    <row r="3" spans="1:10" ht="16.5" thickTop="1" thickBot="1" x14ac:dyDescent="0.3">
      <c r="A3" s="28" t="s">
        <v>2</v>
      </c>
      <c r="B3" s="28" t="s">
        <v>3</v>
      </c>
      <c r="C3" s="29" t="s">
        <v>4</v>
      </c>
      <c r="D3" s="28" t="s">
        <v>5</v>
      </c>
      <c r="E3" s="28" t="s">
        <v>6</v>
      </c>
      <c r="F3" s="29" t="s">
        <v>7</v>
      </c>
      <c r="H3" s="28" t="s">
        <v>8</v>
      </c>
      <c r="I3" s="68" t="s">
        <v>5</v>
      </c>
      <c r="J3" s="28" t="s">
        <v>9</v>
      </c>
    </row>
    <row r="4" spans="1:10" ht="16.5" thickTop="1" thickBot="1" x14ac:dyDescent="0.3">
      <c r="A4" s="20">
        <v>43036.898935185185</v>
      </c>
      <c r="B4" s="4" t="s">
        <v>0</v>
      </c>
      <c r="C4" s="4" t="s">
        <v>1</v>
      </c>
      <c r="D4" s="4">
        <v>458</v>
      </c>
      <c r="E4" s="10">
        <v>11.82</v>
      </c>
      <c r="F4" s="4">
        <v>45.91</v>
      </c>
      <c r="H4" s="17">
        <v>0</v>
      </c>
      <c r="I4" s="4">
        <f>D4</f>
        <v>458</v>
      </c>
      <c r="J4" s="36">
        <f>SLOPE(I4:I15,H4:H15)</f>
        <v>0.18636363636363637</v>
      </c>
    </row>
    <row r="5" spans="1:10" ht="15.75" thickTop="1" x14ac:dyDescent="0.25">
      <c r="A5" s="21">
        <v>43036.899282407408</v>
      </c>
      <c r="B5" s="10" t="s">
        <v>0</v>
      </c>
      <c r="C5" s="10" t="s">
        <v>1</v>
      </c>
      <c r="D5" s="10">
        <v>458</v>
      </c>
      <c r="E5" s="10">
        <v>11.58</v>
      </c>
      <c r="F5" s="10">
        <v>46.85</v>
      </c>
      <c r="H5" s="18">
        <v>30</v>
      </c>
      <c r="I5" s="10">
        <f t="shared" ref="I5:I15" si="0">D5</f>
        <v>458</v>
      </c>
    </row>
    <row r="6" spans="1:10" x14ac:dyDescent="0.25">
      <c r="A6" s="21">
        <v>43036.899629629632</v>
      </c>
      <c r="B6" s="10" t="s">
        <v>0</v>
      </c>
      <c r="C6" s="10" t="s">
        <v>1</v>
      </c>
      <c r="D6" s="10">
        <v>467</v>
      </c>
      <c r="E6" s="10">
        <v>11.36</v>
      </c>
      <c r="F6" s="10">
        <v>47.82</v>
      </c>
      <c r="H6" s="18">
        <v>60</v>
      </c>
      <c r="I6" s="10">
        <f t="shared" si="0"/>
        <v>467</v>
      </c>
    </row>
    <row r="7" spans="1:10" x14ac:dyDescent="0.25">
      <c r="A7" s="21">
        <v>43036.899976851855</v>
      </c>
      <c r="B7" s="10" t="s">
        <v>0</v>
      </c>
      <c r="C7" s="10" t="s">
        <v>1</v>
      </c>
      <c r="D7" s="10">
        <v>473</v>
      </c>
      <c r="E7" s="10">
        <v>11.2</v>
      </c>
      <c r="F7" s="10">
        <v>48.75</v>
      </c>
      <c r="H7" s="18">
        <v>90</v>
      </c>
      <c r="I7" s="10">
        <f t="shared" si="0"/>
        <v>473</v>
      </c>
    </row>
    <row r="8" spans="1:10" x14ac:dyDescent="0.25">
      <c r="A8" s="21">
        <v>43036.900324074071</v>
      </c>
      <c r="B8" s="10" t="s">
        <v>0</v>
      </c>
      <c r="C8" s="10" t="s">
        <v>1</v>
      </c>
      <c r="D8" s="10">
        <v>478</v>
      </c>
      <c r="E8" s="10">
        <v>11.03</v>
      </c>
      <c r="F8" s="10">
        <v>49.72</v>
      </c>
      <c r="H8" s="18">
        <v>120</v>
      </c>
      <c r="I8" s="10">
        <f t="shared" si="0"/>
        <v>478</v>
      </c>
    </row>
    <row r="9" spans="1:10" x14ac:dyDescent="0.25">
      <c r="A9" s="21">
        <v>43036.900671296295</v>
      </c>
      <c r="B9" s="10" t="s">
        <v>0</v>
      </c>
      <c r="C9" s="10" t="s">
        <v>1</v>
      </c>
      <c r="D9" s="10">
        <v>489</v>
      </c>
      <c r="E9" s="10">
        <v>10.91</v>
      </c>
      <c r="F9" s="10">
        <v>51.72</v>
      </c>
      <c r="H9" s="18">
        <v>150</v>
      </c>
      <c r="I9" s="10">
        <f t="shared" si="0"/>
        <v>489</v>
      </c>
    </row>
    <row r="10" spans="1:10" x14ac:dyDescent="0.25">
      <c r="A10" s="21">
        <v>43036.901018518518</v>
      </c>
      <c r="B10" s="10" t="s">
        <v>0</v>
      </c>
      <c r="C10" s="10" t="s">
        <v>1</v>
      </c>
      <c r="D10" s="10">
        <v>495</v>
      </c>
      <c r="E10" s="10">
        <v>10.8</v>
      </c>
      <c r="F10" s="10">
        <v>51.97</v>
      </c>
      <c r="H10" s="18">
        <v>180</v>
      </c>
      <c r="I10" s="10">
        <f t="shared" si="0"/>
        <v>495</v>
      </c>
    </row>
    <row r="11" spans="1:10" x14ac:dyDescent="0.25">
      <c r="A11" s="21">
        <v>43036.901365740741</v>
      </c>
      <c r="B11" s="10" t="s">
        <v>0</v>
      </c>
      <c r="C11" s="10" t="s">
        <v>1</v>
      </c>
      <c r="D11" s="10">
        <v>507</v>
      </c>
      <c r="E11" s="10">
        <v>10.7</v>
      </c>
      <c r="F11" s="10">
        <v>52.63</v>
      </c>
      <c r="H11" s="18">
        <v>210</v>
      </c>
      <c r="I11" s="10">
        <f t="shared" si="0"/>
        <v>507</v>
      </c>
    </row>
    <row r="12" spans="1:10" x14ac:dyDescent="0.25">
      <c r="A12" s="21">
        <v>43036.901712962965</v>
      </c>
      <c r="B12" s="10" t="s">
        <v>0</v>
      </c>
      <c r="C12" s="10" t="s">
        <v>1</v>
      </c>
      <c r="D12" s="10">
        <v>520</v>
      </c>
      <c r="E12" s="10">
        <v>10.64</v>
      </c>
      <c r="F12" s="10">
        <v>53.44</v>
      </c>
      <c r="H12" s="18">
        <v>240</v>
      </c>
      <c r="I12" s="10">
        <f t="shared" si="0"/>
        <v>520</v>
      </c>
    </row>
    <row r="13" spans="1:10" x14ac:dyDescent="0.25">
      <c r="A13" s="21">
        <v>43036.902060185188</v>
      </c>
      <c r="B13" s="10" t="s">
        <v>0</v>
      </c>
      <c r="C13" s="10" t="s">
        <v>1</v>
      </c>
      <c r="D13" s="10">
        <v>511</v>
      </c>
      <c r="E13" s="10">
        <v>10.55</v>
      </c>
      <c r="F13" s="10">
        <v>54.95</v>
      </c>
      <c r="H13" s="18">
        <v>270</v>
      </c>
      <c r="I13" s="10">
        <f t="shared" si="0"/>
        <v>511</v>
      </c>
    </row>
    <row r="14" spans="1:10" x14ac:dyDescent="0.25">
      <c r="A14" s="21">
        <v>43036.902407407404</v>
      </c>
      <c r="B14" s="10" t="s">
        <v>0</v>
      </c>
      <c r="C14" s="10" t="s">
        <v>1</v>
      </c>
      <c r="D14" s="10">
        <v>510</v>
      </c>
      <c r="E14" s="10">
        <v>10.42</v>
      </c>
      <c r="F14" s="10">
        <v>55.95</v>
      </c>
      <c r="H14" s="18">
        <v>300</v>
      </c>
      <c r="I14" s="10">
        <f t="shared" si="0"/>
        <v>510</v>
      </c>
    </row>
    <row r="15" spans="1:10" ht="15.75" thickBot="1" x14ac:dyDescent="0.3">
      <c r="A15" s="22">
        <v>43036.902754629627</v>
      </c>
      <c r="B15" s="5" t="s">
        <v>0</v>
      </c>
      <c r="C15" s="5" t="s">
        <v>1</v>
      </c>
      <c r="D15" s="5">
        <v>503</v>
      </c>
      <c r="E15" s="5">
        <v>10.27</v>
      </c>
      <c r="F15" s="5">
        <v>57.27</v>
      </c>
      <c r="H15" s="8">
        <v>330</v>
      </c>
      <c r="I15" s="5">
        <f t="shared" si="0"/>
        <v>503</v>
      </c>
    </row>
    <row r="16" spans="1:10" ht="16.5" thickTop="1" thickBot="1" x14ac:dyDescent="0.3">
      <c r="A16" s="1"/>
    </row>
    <row r="17" spans="1:10" ht="16.5" thickTop="1" thickBot="1" x14ac:dyDescent="0.3">
      <c r="A17" s="27" t="s">
        <v>20</v>
      </c>
      <c r="B17" s="31"/>
      <c r="C17" s="31"/>
      <c r="D17" s="31"/>
      <c r="E17" s="31"/>
      <c r="F17" s="32"/>
    </row>
    <row r="18" spans="1:10" ht="16.5" thickTop="1" thickBot="1" x14ac:dyDescent="0.3">
      <c r="A18" s="28" t="s">
        <v>2</v>
      </c>
      <c r="B18" s="28" t="s">
        <v>3</v>
      </c>
      <c r="C18" s="29" t="s">
        <v>4</v>
      </c>
      <c r="D18" s="28" t="s">
        <v>5</v>
      </c>
      <c r="E18" s="28" t="s">
        <v>6</v>
      </c>
      <c r="F18" s="28" t="s">
        <v>7</v>
      </c>
      <c r="H18" s="28" t="s">
        <v>8</v>
      </c>
      <c r="I18" s="68" t="s">
        <v>5</v>
      </c>
      <c r="J18" s="28" t="s">
        <v>9</v>
      </c>
    </row>
    <row r="19" spans="1:10" ht="16.5" thickTop="1" thickBot="1" x14ac:dyDescent="0.3">
      <c r="A19" s="20">
        <v>43036.905185185184</v>
      </c>
      <c r="B19" s="4" t="s">
        <v>0</v>
      </c>
      <c r="C19" s="4" t="s">
        <v>1</v>
      </c>
      <c r="D19" s="4">
        <v>497</v>
      </c>
      <c r="E19" s="4">
        <v>9.5</v>
      </c>
      <c r="F19" s="4">
        <v>77.819999999999993</v>
      </c>
      <c r="H19" s="17">
        <v>0</v>
      </c>
      <c r="I19" s="4">
        <f>D19</f>
        <v>497</v>
      </c>
      <c r="J19" s="36">
        <f>SLOPE(I19:I30,H19:H30)</f>
        <v>0.1294871794871795</v>
      </c>
    </row>
    <row r="20" spans="1:10" ht="15.75" thickTop="1" x14ac:dyDescent="0.25">
      <c r="A20" s="21">
        <v>43036.905532407407</v>
      </c>
      <c r="B20" s="10" t="s">
        <v>0</v>
      </c>
      <c r="C20" s="10" t="s">
        <v>1</v>
      </c>
      <c r="D20" s="10">
        <v>498</v>
      </c>
      <c r="E20" s="10">
        <v>9.51</v>
      </c>
      <c r="F20" s="10">
        <v>79.7</v>
      </c>
      <c r="H20" s="18">
        <v>30</v>
      </c>
      <c r="I20" s="10">
        <f t="shared" ref="I20:I30" si="1">D20</f>
        <v>498</v>
      </c>
    </row>
    <row r="21" spans="1:10" x14ac:dyDescent="0.25">
      <c r="A21" s="21">
        <v>43036.90587962963</v>
      </c>
      <c r="B21" s="10" t="s">
        <v>0</v>
      </c>
      <c r="C21" s="10" t="s">
        <v>1</v>
      </c>
      <c r="D21" s="10">
        <v>500</v>
      </c>
      <c r="E21" s="10">
        <v>9.52</v>
      </c>
      <c r="F21" s="10">
        <v>80.91</v>
      </c>
      <c r="H21" s="18">
        <v>60</v>
      </c>
      <c r="I21" s="10">
        <f t="shared" si="1"/>
        <v>500</v>
      </c>
    </row>
    <row r="22" spans="1:10" x14ac:dyDescent="0.25">
      <c r="A22" s="21">
        <v>43036.906226851854</v>
      </c>
      <c r="B22" s="10" t="s">
        <v>0</v>
      </c>
      <c r="C22" s="10" t="s">
        <v>1</v>
      </c>
      <c r="D22" s="10">
        <v>505</v>
      </c>
      <c r="E22" s="10">
        <v>9.5399999999999991</v>
      </c>
      <c r="F22" s="10">
        <v>81.77</v>
      </c>
      <c r="H22" s="18">
        <v>90</v>
      </c>
      <c r="I22" s="10">
        <f t="shared" si="1"/>
        <v>505</v>
      </c>
    </row>
    <row r="23" spans="1:10" x14ac:dyDescent="0.25">
      <c r="A23" s="21">
        <v>43036.906574074077</v>
      </c>
      <c r="B23" s="10" t="s">
        <v>0</v>
      </c>
      <c r="C23" s="10" t="s">
        <v>1</v>
      </c>
      <c r="D23" s="10">
        <v>503</v>
      </c>
      <c r="E23" s="10">
        <v>9.56</v>
      </c>
      <c r="F23" s="10">
        <v>82.42</v>
      </c>
      <c r="H23" s="18">
        <v>120</v>
      </c>
      <c r="I23" s="10">
        <f t="shared" si="1"/>
        <v>503</v>
      </c>
    </row>
    <row r="24" spans="1:10" x14ac:dyDescent="0.25">
      <c r="A24" s="21">
        <v>43036.906921296293</v>
      </c>
      <c r="B24" s="10" t="s">
        <v>0</v>
      </c>
      <c r="C24" s="10" t="s">
        <v>1</v>
      </c>
      <c r="D24" s="10">
        <v>511</v>
      </c>
      <c r="E24" s="10">
        <v>9.5500000000000007</v>
      </c>
      <c r="F24" s="10">
        <v>82.93</v>
      </c>
      <c r="H24" s="18">
        <v>150</v>
      </c>
      <c r="I24" s="10">
        <f t="shared" si="1"/>
        <v>511</v>
      </c>
    </row>
    <row r="25" spans="1:10" x14ac:dyDescent="0.25">
      <c r="A25" s="21">
        <v>43036.907268518517</v>
      </c>
      <c r="B25" s="10" t="s">
        <v>0</v>
      </c>
      <c r="C25" s="10" t="s">
        <v>1</v>
      </c>
      <c r="D25" s="10">
        <v>519</v>
      </c>
      <c r="E25" s="10">
        <v>9.5399999999999991</v>
      </c>
      <c r="F25" s="10">
        <v>83.32</v>
      </c>
      <c r="H25" s="18">
        <v>180</v>
      </c>
      <c r="I25" s="10">
        <f t="shared" si="1"/>
        <v>519</v>
      </c>
    </row>
    <row r="26" spans="1:10" x14ac:dyDescent="0.25">
      <c r="A26" s="21">
        <v>43036.90761574074</v>
      </c>
      <c r="B26" s="10" t="s">
        <v>0</v>
      </c>
      <c r="C26" s="10" t="s">
        <v>1</v>
      </c>
      <c r="D26" s="10">
        <v>522</v>
      </c>
      <c r="E26" s="10">
        <v>9.5399999999999991</v>
      </c>
      <c r="F26" s="10">
        <v>83.66</v>
      </c>
      <c r="H26" s="18">
        <v>210</v>
      </c>
      <c r="I26" s="10">
        <f t="shared" si="1"/>
        <v>522</v>
      </c>
    </row>
    <row r="27" spans="1:10" x14ac:dyDescent="0.25">
      <c r="A27" s="21">
        <v>43036.907962962963</v>
      </c>
      <c r="B27" s="10" t="s">
        <v>0</v>
      </c>
      <c r="C27" s="10" t="s">
        <v>1</v>
      </c>
      <c r="D27" s="10">
        <v>530</v>
      </c>
      <c r="E27" s="10">
        <v>9.5500000000000007</v>
      </c>
      <c r="F27" s="10">
        <v>83.97</v>
      </c>
      <c r="H27" s="18">
        <v>240</v>
      </c>
      <c r="I27" s="10">
        <f t="shared" si="1"/>
        <v>530</v>
      </c>
    </row>
    <row r="28" spans="1:10" x14ac:dyDescent="0.25">
      <c r="A28" s="21">
        <v>43036.908310185187</v>
      </c>
      <c r="B28" s="10" t="s">
        <v>0</v>
      </c>
      <c r="C28" s="10" t="s">
        <v>1</v>
      </c>
      <c r="D28" s="10">
        <v>541</v>
      </c>
      <c r="E28" s="10">
        <v>9.5399999999999991</v>
      </c>
      <c r="F28" s="10">
        <v>84.33</v>
      </c>
      <c r="H28" s="18">
        <v>270</v>
      </c>
      <c r="I28" s="10">
        <f t="shared" si="1"/>
        <v>541</v>
      </c>
    </row>
    <row r="29" spans="1:10" x14ac:dyDescent="0.25">
      <c r="A29" s="21">
        <v>43036.90865740741</v>
      </c>
      <c r="B29" s="10" t="s">
        <v>0</v>
      </c>
      <c r="C29" s="10" t="s">
        <v>1</v>
      </c>
      <c r="D29" s="10">
        <v>533</v>
      </c>
      <c r="E29" s="10">
        <v>9.4600000000000009</v>
      </c>
      <c r="F29" s="10">
        <v>84.05</v>
      </c>
      <c r="H29" s="18">
        <v>300</v>
      </c>
      <c r="I29" s="10">
        <f t="shared" si="1"/>
        <v>533</v>
      </c>
    </row>
    <row r="30" spans="1:10" ht="15.75" thickBot="1" x14ac:dyDescent="0.3">
      <c r="A30" s="22">
        <v>43036.909004629626</v>
      </c>
      <c r="B30" s="5" t="s">
        <v>0</v>
      </c>
      <c r="C30" s="5" t="s">
        <v>1</v>
      </c>
      <c r="D30" s="5">
        <v>526</v>
      </c>
      <c r="E30" s="5">
        <v>9.35</v>
      </c>
      <c r="F30" s="5">
        <v>83.54</v>
      </c>
      <c r="H30" s="8">
        <v>330</v>
      </c>
      <c r="I30" s="5">
        <f t="shared" si="1"/>
        <v>526</v>
      </c>
    </row>
    <row r="31" spans="1:10" ht="16.5" thickTop="1" thickBot="1" x14ac:dyDescent="0.3">
      <c r="A31" s="1"/>
    </row>
    <row r="32" spans="1:10" ht="16.5" thickTop="1" thickBot="1" x14ac:dyDescent="0.3">
      <c r="A32" s="27" t="s">
        <v>21</v>
      </c>
      <c r="B32" s="31"/>
      <c r="C32" s="31"/>
      <c r="D32" s="31"/>
      <c r="E32" s="31"/>
      <c r="F32" s="32"/>
    </row>
    <row r="33" spans="1:11" ht="16.5" thickTop="1" thickBot="1" x14ac:dyDescent="0.3">
      <c r="A33" s="28" t="s">
        <v>2</v>
      </c>
      <c r="B33" s="28" t="s">
        <v>3</v>
      </c>
      <c r="C33" s="28" t="s">
        <v>4</v>
      </c>
      <c r="D33" s="28" t="s">
        <v>5</v>
      </c>
      <c r="E33" s="28" t="s">
        <v>6</v>
      </c>
      <c r="F33" s="28" t="s">
        <v>7</v>
      </c>
      <c r="H33" s="28" t="s">
        <v>8</v>
      </c>
      <c r="I33" s="28" t="s">
        <v>5</v>
      </c>
      <c r="J33" s="28" t="s">
        <v>9</v>
      </c>
    </row>
    <row r="34" spans="1:11" ht="16.5" thickTop="1" thickBot="1" x14ac:dyDescent="0.3">
      <c r="A34" s="20">
        <v>43036.911435185182</v>
      </c>
      <c r="B34" s="4" t="s">
        <v>0</v>
      </c>
      <c r="C34" s="4" t="s">
        <v>1</v>
      </c>
      <c r="D34" s="4">
        <v>505</v>
      </c>
      <c r="E34" s="4">
        <v>8.1199999999999992</v>
      </c>
      <c r="F34" s="4">
        <v>82</v>
      </c>
      <c r="H34" s="17">
        <v>0</v>
      </c>
      <c r="I34" s="4">
        <f>D34</f>
        <v>505</v>
      </c>
      <c r="J34" s="36">
        <f>SLOPE(I34:I45,H34:H45)</f>
        <v>0.11456876456876457</v>
      </c>
    </row>
    <row r="35" spans="1:11" ht="15.75" thickTop="1" x14ac:dyDescent="0.25">
      <c r="A35" s="21">
        <v>43036.911782407406</v>
      </c>
      <c r="B35" s="10" t="s">
        <v>0</v>
      </c>
      <c r="C35" s="10" t="s">
        <v>1</v>
      </c>
      <c r="D35" s="10">
        <v>509</v>
      </c>
      <c r="E35" s="10">
        <v>8.0399999999999991</v>
      </c>
      <c r="F35" s="10">
        <v>82.53</v>
      </c>
      <c r="H35" s="18">
        <v>30</v>
      </c>
      <c r="I35" s="10">
        <f t="shared" ref="I35:I45" si="2">D35</f>
        <v>509</v>
      </c>
    </row>
    <row r="36" spans="1:11" x14ac:dyDescent="0.25">
      <c r="A36" s="21">
        <v>43036.912129629629</v>
      </c>
      <c r="B36" s="10" t="s">
        <v>0</v>
      </c>
      <c r="C36" s="10" t="s">
        <v>1</v>
      </c>
      <c r="D36" s="10">
        <v>512</v>
      </c>
      <c r="E36" s="10">
        <v>7.98</v>
      </c>
      <c r="F36" s="10">
        <v>83.15</v>
      </c>
      <c r="H36" s="18">
        <v>60</v>
      </c>
      <c r="I36" s="10">
        <f t="shared" si="2"/>
        <v>512</v>
      </c>
    </row>
    <row r="37" spans="1:11" x14ac:dyDescent="0.25">
      <c r="A37" s="21">
        <v>43036.912476851852</v>
      </c>
      <c r="B37" s="10" t="s">
        <v>0</v>
      </c>
      <c r="C37" s="10" t="s">
        <v>1</v>
      </c>
      <c r="D37" s="10">
        <v>513</v>
      </c>
      <c r="E37" s="10">
        <v>7.95</v>
      </c>
      <c r="F37" s="10">
        <v>83.77</v>
      </c>
      <c r="H37" s="18">
        <v>90</v>
      </c>
      <c r="I37" s="10">
        <f t="shared" si="2"/>
        <v>513</v>
      </c>
    </row>
    <row r="38" spans="1:11" x14ac:dyDescent="0.25">
      <c r="A38" s="21">
        <v>43036.912824074076</v>
      </c>
      <c r="B38" s="10" t="s">
        <v>0</v>
      </c>
      <c r="C38" s="10" t="s">
        <v>1</v>
      </c>
      <c r="D38" s="10">
        <v>517</v>
      </c>
      <c r="E38" s="10">
        <v>7.92</v>
      </c>
      <c r="F38" s="10">
        <v>84.39</v>
      </c>
      <c r="H38" s="18">
        <v>120</v>
      </c>
      <c r="I38" s="10">
        <f t="shared" si="2"/>
        <v>517</v>
      </c>
    </row>
    <row r="39" spans="1:11" x14ac:dyDescent="0.25">
      <c r="A39" s="21">
        <v>43036.913171296299</v>
      </c>
      <c r="B39" s="10" t="s">
        <v>0</v>
      </c>
      <c r="C39" s="10" t="s">
        <v>1</v>
      </c>
      <c r="D39" s="10">
        <v>521</v>
      </c>
      <c r="E39" s="10">
        <v>7.93</v>
      </c>
      <c r="F39" s="10">
        <v>84.92</v>
      </c>
      <c r="H39" s="18">
        <v>150</v>
      </c>
      <c r="I39" s="10">
        <f t="shared" si="2"/>
        <v>521</v>
      </c>
    </row>
    <row r="40" spans="1:11" x14ac:dyDescent="0.25">
      <c r="A40" s="21">
        <v>43036.913518518515</v>
      </c>
      <c r="B40" s="10" t="s">
        <v>0</v>
      </c>
      <c r="C40" s="10" t="s">
        <v>1</v>
      </c>
      <c r="D40" s="10">
        <v>526</v>
      </c>
      <c r="E40" s="10">
        <v>7.95</v>
      </c>
      <c r="F40" s="10">
        <v>85.46</v>
      </c>
      <c r="H40" s="18">
        <v>180</v>
      </c>
      <c r="I40" s="10">
        <f>D40</f>
        <v>526</v>
      </c>
    </row>
    <row r="41" spans="1:11" x14ac:dyDescent="0.25">
      <c r="A41" s="21">
        <v>43036.913865740738</v>
      </c>
      <c r="B41" s="10" t="s">
        <v>0</v>
      </c>
      <c r="C41" s="10" t="s">
        <v>1</v>
      </c>
      <c r="D41" s="10">
        <v>531</v>
      </c>
      <c r="E41" s="10">
        <v>7.98</v>
      </c>
      <c r="F41" s="10">
        <v>85.91</v>
      </c>
      <c r="H41" s="18">
        <v>210</v>
      </c>
      <c r="I41" s="10">
        <f t="shared" si="2"/>
        <v>531</v>
      </c>
    </row>
    <row r="42" spans="1:11" x14ac:dyDescent="0.25">
      <c r="A42" s="21">
        <v>43036.914212962962</v>
      </c>
      <c r="B42" s="10" t="s">
        <v>0</v>
      </c>
      <c r="C42" s="10" t="s">
        <v>1</v>
      </c>
      <c r="D42" s="10">
        <v>539</v>
      </c>
      <c r="E42" s="10">
        <v>8.01</v>
      </c>
      <c r="F42" s="10">
        <v>86.36</v>
      </c>
      <c r="H42" s="18">
        <v>240</v>
      </c>
      <c r="I42" s="10">
        <f t="shared" si="2"/>
        <v>539</v>
      </c>
    </row>
    <row r="43" spans="1:11" x14ac:dyDescent="0.25">
      <c r="A43" s="21">
        <v>43036.914560185185</v>
      </c>
      <c r="B43" s="10" t="s">
        <v>0</v>
      </c>
      <c r="C43" s="10" t="s">
        <v>1</v>
      </c>
      <c r="D43" s="10">
        <v>544</v>
      </c>
      <c r="E43" s="10">
        <v>8</v>
      </c>
      <c r="F43" s="10">
        <v>86.72</v>
      </c>
      <c r="H43" s="18">
        <v>270</v>
      </c>
      <c r="I43" s="10">
        <f t="shared" si="2"/>
        <v>544</v>
      </c>
    </row>
    <row r="44" spans="1:11" x14ac:dyDescent="0.25">
      <c r="A44" s="21">
        <v>43036.914907407408</v>
      </c>
      <c r="B44" s="10" t="s">
        <v>0</v>
      </c>
      <c r="C44" s="10" t="s">
        <v>1</v>
      </c>
      <c r="D44" s="10">
        <v>537</v>
      </c>
      <c r="E44" s="10">
        <v>7.94</v>
      </c>
      <c r="F44" s="10">
        <v>86.53</v>
      </c>
      <c r="H44" s="18">
        <v>300</v>
      </c>
      <c r="I44" s="10">
        <f t="shared" si="2"/>
        <v>537</v>
      </c>
    </row>
    <row r="45" spans="1:11" ht="15.75" thickBot="1" x14ac:dyDescent="0.3">
      <c r="A45" s="22">
        <v>43036.915254629632</v>
      </c>
      <c r="B45" s="5" t="s">
        <v>0</v>
      </c>
      <c r="C45" s="5" t="s">
        <v>1</v>
      </c>
      <c r="D45" s="5">
        <v>535</v>
      </c>
      <c r="E45" s="5">
        <v>7.86</v>
      </c>
      <c r="F45" s="5">
        <v>86.33</v>
      </c>
      <c r="H45" s="8">
        <v>330</v>
      </c>
      <c r="I45" s="5">
        <f t="shared" si="2"/>
        <v>535</v>
      </c>
    </row>
    <row r="46" spans="1:11" ht="16.5" thickTop="1" thickBot="1" x14ac:dyDescent="0.3"/>
    <row r="47" spans="1:11" ht="16.5" thickTop="1" thickBot="1" x14ac:dyDescent="0.3">
      <c r="B47" s="27" t="s">
        <v>82</v>
      </c>
      <c r="C47" s="31"/>
      <c r="D47" s="32"/>
      <c r="H47" s="30" t="s">
        <v>10</v>
      </c>
      <c r="I47" s="29"/>
      <c r="J47" s="19">
        <f>AVERAGE(J34,J19,J4)</f>
        <v>0.14347319347319346</v>
      </c>
    </row>
    <row r="48" spans="1:11" ht="16.5" thickTop="1" thickBot="1" x14ac:dyDescent="0.3">
      <c r="B48" s="28" t="s">
        <v>81</v>
      </c>
      <c r="C48" s="28" t="s">
        <v>79</v>
      </c>
      <c r="D48" s="28" t="s">
        <v>80</v>
      </c>
      <c r="H48" s="30" t="s">
        <v>15</v>
      </c>
      <c r="I48" s="29"/>
      <c r="J48" s="9">
        <f>AVERAGE(E34:E45,E19:E30,E4:E15)</f>
        <v>9.4755555555555553</v>
      </c>
      <c r="K48" s="9">
        <f>J48+273</f>
        <v>282.47555555555556</v>
      </c>
    </row>
    <row r="49" spans="1:18" ht="15.75" thickTop="1" x14ac:dyDescent="0.25">
      <c r="B49" s="10">
        <v>1</v>
      </c>
      <c r="C49" s="14">
        <v>0.89861111111111114</v>
      </c>
      <c r="D49" s="14">
        <v>0.90208333333333324</v>
      </c>
    </row>
    <row r="50" spans="1:18" x14ac:dyDescent="0.25">
      <c r="B50" s="10">
        <v>2</v>
      </c>
      <c r="C50" s="15">
        <v>0.90486111111111101</v>
      </c>
      <c r="D50" s="15">
        <v>0.90902777777777777</v>
      </c>
    </row>
    <row r="51" spans="1:18" ht="15.75" thickBot="1" x14ac:dyDescent="0.3">
      <c r="B51" s="5">
        <v>3</v>
      </c>
      <c r="C51" s="16">
        <v>0.91111111111111109</v>
      </c>
      <c r="D51" s="16">
        <v>0.9145833333333333</v>
      </c>
    </row>
    <row r="52" spans="1:18" ht="16.5" thickTop="1" thickBot="1" x14ac:dyDescent="0.3"/>
    <row r="53" spans="1:18" ht="16.5" thickTop="1" thickBot="1" x14ac:dyDescent="0.3">
      <c r="A53" s="27" t="s">
        <v>22</v>
      </c>
      <c r="B53" s="31"/>
      <c r="C53" s="31"/>
      <c r="D53" s="31"/>
      <c r="E53" s="31"/>
      <c r="F53" s="32"/>
    </row>
    <row r="54" spans="1:18" ht="16.5" thickTop="1" thickBot="1" x14ac:dyDescent="0.3">
      <c r="A54" s="28" t="s">
        <v>2</v>
      </c>
      <c r="B54" s="29" t="s">
        <v>3</v>
      </c>
      <c r="C54" s="28" t="s">
        <v>4</v>
      </c>
      <c r="D54" s="28" t="s">
        <v>5</v>
      </c>
      <c r="E54" s="28" t="s">
        <v>6</v>
      </c>
      <c r="F54" s="28" t="s">
        <v>7</v>
      </c>
    </row>
    <row r="55" spans="1:18" ht="15.75" thickTop="1" x14ac:dyDescent="0.25">
      <c r="A55" s="20">
        <v>43036.894768518519</v>
      </c>
      <c r="B55" s="63" t="s">
        <v>0</v>
      </c>
      <c r="C55" s="4" t="s">
        <v>1</v>
      </c>
      <c r="D55" s="4">
        <v>453</v>
      </c>
      <c r="E55" s="4">
        <v>17.989999999999998</v>
      </c>
      <c r="F55" s="4">
        <v>33.99</v>
      </c>
      <c r="Q55" s="2"/>
      <c r="R55" s="2"/>
    </row>
    <row r="56" spans="1:18" x14ac:dyDescent="0.25">
      <c r="A56" s="21">
        <v>43036.895115740743</v>
      </c>
      <c r="B56" s="7" t="s">
        <v>0</v>
      </c>
      <c r="C56" s="10" t="s">
        <v>1</v>
      </c>
      <c r="D56" s="10">
        <v>457</v>
      </c>
      <c r="E56" s="10">
        <v>17.510000000000002</v>
      </c>
      <c r="F56" s="10">
        <v>34.979999999999997</v>
      </c>
      <c r="Q56" s="2"/>
      <c r="R56" s="2"/>
    </row>
    <row r="57" spans="1:18" x14ac:dyDescent="0.25">
      <c r="A57" s="21">
        <v>43036.895462962966</v>
      </c>
      <c r="B57" s="7" t="s">
        <v>0</v>
      </c>
      <c r="C57" s="10" t="s">
        <v>1</v>
      </c>
      <c r="D57" s="10">
        <v>467</v>
      </c>
      <c r="E57" s="10">
        <v>16.920000000000002</v>
      </c>
      <c r="F57" s="10">
        <v>36.26</v>
      </c>
      <c r="Q57" s="2"/>
      <c r="R57" s="2"/>
    </row>
    <row r="58" spans="1:18" x14ac:dyDescent="0.25">
      <c r="A58" s="21">
        <v>43036.895810185182</v>
      </c>
      <c r="B58" s="7" t="s">
        <v>0</v>
      </c>
      <c r="C58" s="10" t="s">
        <v>1</v>
      </c>
      <c r="D58" s="10">
        <v>467</v>
      </c>
      <c r="E58" s="10">
        <v>16.29</v>
      </c>
      <c r="F58" s="10">
        <v>36.96</v>
      </c>
    </row>
    <row r="59" spans="1:18" x14ac:dyDescent="0.25">
      <c r="A59" s="21">
        <v>43036.896157407406</v>
      </c>
      <c r="B59" s="7" t="s">
        <v>0</v>
      </c>
      <c r="C59" s="10" t="s">
        <v>1</v>
      </c>
      <c r="D59" s="10">
        <v>465</v>
      </c>
      <c r="E59" s="10">
        <v>15.62</v>
      </c>
      <c r="F59" s="10">
        <v>36.96</v>
      </c>
    </row>
    <row r="60" spans="1:18" x14ac:dyDescent="0.25">
      <c r="A60" s="21">
        <v>43036.896504629629</v>
      </c>
      <c r="B60" s="7" t="s">
        <v>0</v>
      </c>
      <c r="C60" s="10" t="s">
        <v>1</v>
      </c>
      <c r="D60" s="10">
        <v>468</v>
      </c>
      <c r="E60" s="10">
        <v>14.97</v>
      </c>
      <c r="F60" s="10">
        <v>38.770000000000003</v>
      </c>
    </row>
    <row r="61" spans="1:18" x14ac:dyDescent="0.25">
      <c r="A61" s="21">
        <v>43036.896851851852</v>
      </c>
      <c r="B61" s="7" t="s">
        <v>0</v>
      </c>
      <c r="C61" s="10" t="s">
        <v>1</v>
      </c>
      <c r="D61" s="10">
        <v>464</v>
      </c>
      <c r="E61" s="10">
        <v>14.36</v>
      </c>
      <c r="F61" s="10">
        <v>40.72</v>
      </c>
    </row>
    <row r="62" spans="1:18" x14ac:dyDescent="0.25">
      <c r="A62" s="21">
        <v>43036.897199074076</v>
      </c>
      <c r="B62" s="7" t="s">
        <v>0</v>
      </c>
      <c r="C62" s="10" t="s">
        <v>1</v>
      </c>
      <c r="D62" s="10">
        <v>468</v>
      </c>
      <c r="E62" s="10">
        <v>13.76</v>
      </c>
      <c r="F62" s="10">
        <v>41.58</v>
      </c>
    </row>
    <row r="63" spans="1:18" x14ac:dyDescent="0.25">
      <c r="A63" s="21">
        <v>43036.897546296299</v>
      </c>
      <c r="B63" s="7" t="s">
        <v>0</v>
      </c>
      <c r="C63" s="10" t="s">
        <v>1</v>
      </c>
      <c r="D63" s="10">
        <v>468</v>
      </c>
      <c r="E63" s="10">
        <v>13.28</v>
      </c>
      <c r="F63" s="10">
        <v>42.63</v>
      </c>
    </row>
    <row r="64" spans="1:18" x14ac:dyDescent="0.25">
      <c r="A64" s="21">
        <v>43036.897893518515</v>
      </c>
      <c r="B64" s="7" t="s">
        <v>0</v>
      </c>
      <c r="C64" s="10" t="s">
        <v>1</v>
      </c>
      <c r="D64" s="10">
        <v>471</v>
      </c>
      <c r="E64" s="10">
        <v>12.86</v>
      </c>
      <c r="F64" s="10">
        <v>43.14</v>
      </c>
    </row>
    <row r="65" spans="1:6" x14ac:dyDescent="0.25">
      <c r="A65" s="21">
        <v>43036.898240740738</v>
      </c>
      <c r="B65" s="7" t="s">
        <v>0</v>
      </c>
      <c r="C65" s="10" t="s">
        <v>1</v>
      </c>
      <c r="D65" s="10">
        <v>464</v>
      </c>
      <c r="E65" s="10">
        <v>12.48</v>
      </c>
      <c r="F65" s="10">
        <v>44.08</v>
      </c>
    </row>
    <row r="66" spans="1:6" x14ac:dyDescent="0.25">
      <c r="A66" s="21">
        <v>43036.898587962962</v>
      </c>
      <c r="B66" s="7" t="s">
        <v>0</v>
      </c>
      <c r="C66" s="10" t="s">
        <v>1</v>
      </c>
      <c r="D66" s="10">
        <v>458</v>
      </c>
      <c r="E66" s="10">
        <v>12.12</v>
      </c>
      <c r="F66" s="10">
        <v>44.98</v>
      </c>
    </row>
    <row r="67" spans="1:6" x14ac:dyDescent="0.25">
      <c r="A67" s="21">
        <v>43036.898935185185</v>
      </c>
      <c r="B67" s="7" t="s">
        <v>0</v>
      </c>
      <c r="C67" s="10" t="s">
        <v>1</v>
      </c>
      <c r="D67" s="10">
        <v>458</v>
      </c>
      <c r="E67" s="10">
        <v>11.82</v>
      </c>
      <c r="F67" s="10">
        <v>45.91</v>
      </c>
    </row>
    <row r="68" spans="1:6" x14ac:dyDescent="0.25">
      <c r="A68" s="21">
        <v>43036.899282407408</v>
      </c>
      <c r="B68" s="7" t="s">
        <v>0</v>
      </c>
      <c r="C68" s="10" t="s">
        <v>1</v>
      </c>
      <c r="D68" s="10">
        <v>458</v>
      </c>
      <c r="E68" s="10">
        <v>11.58</v>
      </c>
      <c r="F68" s="10">
        <v>46.85</v>
      </c>
    </row>
    <row r="69" spans="1:6" x14ac:dyDescent="0.25">
      <c r="A69" s="21">
        <v>43036.899629629632</v>
      </c>
      <c r="B69" s="7" t="s">
        <v>0</v>
      </c>
      <c r="C69" s="10" t="s">
        <v>1</v>
      </c>
      <c r="D69" s="10">
        <v>467</v>
      </c>
      <c r="E69" s="10">
        <v>11.36</v>
      </c>
      <c r="F69" s="10">
        <v>47.82</v>
      </c>
    </row>
    <row r="70" spans="1:6" x14ac:dyDescent="0.25">
      <c r="A70" s="21">
        <v>43036.899976851855</v>
      </c>
      <c r="B70" s="7" t="s">
        <v>0</v>
      </c>
      <c r="C70" s="10" t="s">
        <v>1</v>
      </c>
      <c r="D70" s="10">
        <v>473</v>
      </c>
      <c r="E70" s="10">
        <v>11.2</v>
      </c>
      <c r="F70" s="10">
        <v>48.75</v>
      </c>
    </row>
    <row r="71" spans="1:6" x14ac:dyDescent="0.25">
      <c r="A71" s="21">
        <v>43036.900324074071</v>
      </c>
      <c r="B71" s="7" t="s">
        <v>0</v>
      </c>
      <c r="C71" s="10" t="s">
        <v>1</v>
      </c>
      <c r="D71" s="10">
        <v>478</v>
      </c>
      <c r="E71" s="10">
        <v>11.03</v>
      </c>
      <c r="F71" s="10">
        <v>49.72</v>
      </c>
    </row>
    <row r="72" spans="1:6" x14ac:dyDescent="0.25">
      <c r="A72" s="21">
        <v>43036.900671296295</v>
      </c>
      <c r="B72" s="7" t="s">
        <v>0</v>
      </c>
      <c r="C72" s="10" t="s">
        <v>1</v>
      </c>
      <c r="D72" s="10">
        <v>489</v>
      </c>
      <c r="E72" s="10">
        <v>10.91</v>
      </c>
      <c r="F72" s="10">
        <v>51.72</v>
      </c>
    </row>
    <row r="73" spans="1:6" x14ac:dyDescent="0.25">
      <c r="A73" s="21">
        <v>43036.901018518518</v>
      </c>
      <c r="B73" s="7" t="s">
        <v>0</v>
      </c>
      <c r="C73" s="10" t="s">
        <v>1</v>
      </c>
      <c r="D73" s="10">
        <v>495</v>
      </c>
      <c r="E73" s="10">
        <v>10.8</v>
      </c>
      <c r="F73" s="10">
        <v>51.97</v>
      </c>
    </row>
    <row r="74" spans="1:6" x14ac:dyDescent="0.25">
      <c r="A74" s="21">
        <v>43036.901365740741</v>
      </c>
      <c r="B74" s="7" t="s">
        <v>0</v>
      </c>
      <c r="C74" s="10" t="s">
        <v>1</v>
      </c>
      <c r="D74" s="10">
        <v>507</v>
      </c>
      <c r="E74" s="10">
        <v>10.7</v>
      </c>
      <c r="F74" s="10">
        <v>52.63</v>
      </c>
    </row>
    <row r="75" spans="1:6" x14ac:dyDescent="0.25">
      <c r="A75" s="21">
        <v>43036.901712962965</v>
      </c>
      <c r="B75" s="7" t="s">
        <v>0</v>
      </c>
      <c r="C75" s="10" t="s">
        <v>1</v>
      </c>
      <c r="D75" s="10">
        <v>520</v>
      </c>
      <c r="E75" s="10">
        <v>10.64</v>
      </c>
      <c r="F75" s="10">
        <v>53.44</v>
      </c>
    </row>
    <row r="76" spans="1:6" x14ac:dyDescent="0.25">
      <c r="A76" s="21">
        <v>43036.902060185188</v>
      </c>
      <c r="B76" s="7" t="s">
        <v>0</v>
      </c>
      <c r="C76" s="10" t="s">
        <v>1</v>
      </c>
      <c r="D76" s="10">
        <v>511</v>
      </c>
      <c r="E76" s="10">
        <v>10.55</v>
      </c>
      <c r="F76" s="10">
        <v>54.95</v>
      </c>
    </row>
    <row r="77" spans="1:6" x14ac:dyDescent="0.25">
      <c r="A77" s="21">
        <v>43036.902407407404</v>
      </c>
      <c r="B77" s="7" t="s">
        <v>0</v>
      </c>
      <c r="C77" s="10" t="s">
        <v>1</v>
      </c>
      <c r="D77" s="10">
        <v>510</v>
      </c>
      <c r="E77" s="10">
        <v>10.42</v>
      </c>
      <c r="F77" s="10">
        <v>55.95</v>
      </c>
    </row>
    <row r="78" spans="1:6" x14ac:dyDescent="0.25">
      <c r="A78" s="21">
        <v>43036.902754629627</v>
      </c>
      <c r="B78" s="7" t="s">
        <v>0</v>
      </c>
      <c r="C78" s="10" t="s">
        <v>1</v>
      </c>
      <c r="D78" s="10">
        <v>503</v>
      </c>
      <c r="E78" s="10">
        <v>10.27</v>
      </c>
      <c r="F78" s="10">
        <v>57.27</v>
      </c>
    </row>
    <row r="79" spans="1:6" x14ac:dyDescent="0.25">
      <c r="A79" s="21">
        <v>43036.903101851851</v>
      </c>
      <c r="B79" s="7" t="s">
        <v>0</v>
      </c>
      <c r="C79" s="10" t="s">
        <v>1</v>
      </c>
      <c r="D79" s="10">
        <v>500</v>
      </c>
      <c r="E79" s="10">
        <v>10.1</v>
      </c>
      <c r="F79" s="10">
        <v>58.43</v>
      </c>
    </row>
    <row r="80" spans="1:6" x14ac:dyDescent="0.25">
      <c r="A80" s="21">
        <v>43036.903449074074</v>
      </c>
      <c r="B80" s="7" t="s">
        <v>0</v>
      </c>
      <c r="C80" s="10" t="s">
        <v>1</v>
      </c>
      <c r="D80" s="10">
        <v>496</v>
      </c>
      <c r="E80" s="10">
        <v>9.9</v>
      </c>
      <c r="F80" s="10">
        <v>59.35</v>
      </c>
    </row>
    <row r="81" spans="1:6" x14ac:dyDescent="0.25">
      <c r="A81" s="21">
        <v>43036.903796296298</v>
      </c>
      <c r="B81" s="7" t="s">
        <v>0</v>
      </c>
      <c r="C81" s="10" t="s">
        <v>1</v>
      </c>
      <c r="D81" s="10">
        <v>493</v>
      </c>
      <c r="E81" s="10">
        <v>9.7200000000000006</v>
      </c>
      <c r="F81" s="10">
        <v>60.14</v>
      </c>
    </row>
    <row r="82" spans="1:6" x14ac:dyDescent="0.25">
      <c r="A82" s="21">
        <v>43036.904143518521</v>
      </c>
      <c r="B82" s="7" t="s">
        <v>0</v>
      </c>
      <c r="C82" s="10" t="s">
        <v>1</v>
      </c>
      <c r="D82" s="10">
        <v>502</v>
      </c>
      <c r="E82" s="10">
        <v>9.5</v>
      </c>
      <c r="F82" s="10">
        <v>60.73</v>
      </c>
    </row>
    <row r="83" spans="1:6" x14ac:dyDescent="0.25">
      <c r="A83" s="21">
        <v>43036.904490740744</v>
      </c>
      <c r="B83" s="7" t="s">
        <v>0</v>
      </c>
      <c r="C83" s="10" t="s">
        <v>1</v>
      </c>
      <c r="D83" s="10">
        <v>495</v>
      </c>
      <c r="E83" s="10">
        <v>9.4600000000000009</v>
      </c>
      <c r="F83" s="10">
        <v>67.34</v>
      </c>
    </row>
    <row r="84" spans="1:6" x14ac:dyDescent="0.25">
      <c r="A84" s="21">
        <v>43036.90483796296</v>
      </c>
      <c r="B84" s="7" t="s">
        <v>0</v>
      </c>
      <c r="C84" s="10" t="s">
        <v>1</v>
      </c>
      <c r="D84" s="10">
        <v>494</v>
      </c>
      <c r="E84" s="10">
        <v>9.49</v>
      </c>
      <c r="F84" s="10">
        <v>74.38</v>
      </c>
    </row>
    <row r="85" spans="1:6" x14ac:dyDescent="0.25">
      <c r="A85" s="21">
        <v>43036.905185185184</v>
      </c>
      <c r="B85" s="7" t="s">
        <v>0</v>
      </c>
      <c r="C85" s="10" t="s">
        <v>1</v>
      </c>
      <c r="D85" s="10">
        <v>497</v>
      </c>
      <c r="E85" s="10">
        <v>9.5</v>
      </c>
      <c r="F85" s="10">
        <v>77.819999999999993</v>
      </c>
    </row>
    <row r="86" spans="1:6" x14ac:dyDescent="0.25">
      <c r="A86" s="21">
        <v>43036.905532407407</v>
      </c>
      <c r="B86" s="7" t="s">
        <v>0</v>
      </c>
      <c r="C86" s="10" t="s">
        <v>1</v>
      </c>
      <c r="D86" s="10">
        <v>498</v>
      </c>
      <c r="E86" s="10">
        <v>9.51</v>
      </c>
      <c r="F86" s="10">
        <v>79.7</v>
      </c>
    </row>
    <row r="87" spans="1:6" x14ac:dyDescent="0.25">
      <c r="A87" s="21">
        <v>43036.90587962963</v>
      </c>
      <c r="B87" s="7" t="s">
        <v>0</v>
      </c>
      <c r="C87" s="10" t="s">
        <v>1</v>
      </c>
      <c r="D87" s="10">
        <v>500</v>
      </c>
      <c r="E87" s="10">
        <v>9.52</v>
      </c>
      <c r="F87" s="10">
        <v>80.91</v>
      </c>
    </row>
    <row r="88" spans="1:6" x14ac:dyDescent="0.25">
      <c r="A88" s="21">
        <v>43036.906226851854</v>
      </c>
      <c r="B88" s="7" t="s">
        <v>0</v>
      </c>
      <c r="C88" s="10" t="s">
        <v>1</v>
      </c>
      <c r="D88" s="10">
        <v>505</v>
      </c>
      <c r="E88" s="10">
        <v>9.5399999999999991</v>
      </c>
      <c r="F88" s="10">
        <v>81.77</v>
      </c>
    </row>
    <row r="89" spans="1:6" x14ac:dyDescent="0.25">
      <c r="A89" s="21">
        <v>43036.906574074077</v>
      </c>
      <c r="B89" s="7" t="s">
        <v>0</v>
      </c>
      <c r="C89" s="10" t="s">
        <v>1</v>
      </c>
      <c r="D89" s="10">
        <v>503</v>
      </c>
      <c r="E89" s="10">
        <v>9.56</v>
      </c>
      <c r="F89" s="10">
        <v>82.42</v>
      </c>
    </row>
    <row r="90" spans="1:6" x14ac:dyDescent="0.25">
      <c r="A90" s="21">
        <v>43036.906921296293</v>
      </c>
      <c r="B90" s="7" t="s">
        <v>0</v>
      </c>
      <c r="C90" s="10" t="s">
        <v>1</v>
      </c>
      <c r="D90" s="10">
        <v>511</v>
      </c>
      <c r="E90" s="10">
        <v>9.5500000000000007</v>
      </c>
      <c r="F90" s="10">
        <v>82.93</v>
      </c>
    </row>
    <row r="91" spans="1:6" x14ac:dyDescent="0.25">
      <c r="A91" s="21">
        <v>43036.907268518517</v>
      </c>
      <c r="B91" s="7" t="s">
        <v>0</v>
      </c>
      <c r="C91" s="10" t="s">
        <v>1</v>
      </c>
      <c r="D91" s="10">
        <v>519</v>
      </c>
      <c r="E91" s="10">
        <v>9.5399999999999991</v>
      </c>
      <c r="F91" s="10">
        <v>83.32</v>
      </c>
    </row>
    <row r="92" spans="1:6" x14ac:dyDescent="0.25">
      <c r="A92" s="21">
        <v>43036.90761574074</v>
      </c>
      <c r="B92" s="7" t="s">
        <v>0</v>
      </c>
      <c r="C92" s="10" t="s">
        <v>1</v>
      </c>
      <c r="D92" s="10">
        <v>522</v>
      </c>
      <c r="E92" s="10">
        <v>9.5399999999999991</v>
      </c>
      <c r="F92" s="10">
        <v>83.66</v>
      </c>
    </row>
    <row r="93" spans="1:6" x14ac:dyDescent="0.25">
      <c r="A93" s="21">
        <v>43036.907962962963</v>
      </c>
      <c r="B93" s="7" t="s">
        <v>0</v>
      </c>
      <c r="C93" s="10" t="s">
        <v>1</v>
      </c>
      <c r="D93" s="10">
        <v>530</v>
      </c>
      <c r="E93" s="10">
        <v>9.5500000000000007</v>
      </c>
      <c r="F93" s="10">
        <v>83.97</v>
      </c>
    </row>
    <row r="94" spans="1:6" x14ac:dyDescent="0.25">
      <c r="A94" s="21">
        <v>43036.908310185187</v>
      </c>
      <c r="B94" s="7" t="s">
        <v>0</v>
      </c>
      <c r="C94" s="10" t="s">
        <v>1</v>
      </c>
      <c r="D94" s="10">
        <v>541</v>
      </c>
      <c r="E94" s="10">
        <v>9.5399999999999991</v>
      </c>
      <c r="F94" s="10">
        <v>84.33</v>
      </c>
    </row>
    <row r="95" spans="1:6" x14ac:dyDescent="0.25">
      <c r="A95" s="21">
        <v>43036.90865740741</v>
      </c>
      <c r="B95" s="7" t="s">
        <v>0</v>
      </c>
      <c r="C95" s="10" t="s">
        <v>1</v>
      </c>
      <c r="D95" s="10">
        <v>533</v>
      </c>
      <c r="E95" s="10">
        <v>9.4600000000000009</v>
      </c>
      <c r="F95" s="10">
        <v>84.05</v>
      </c>
    </row>
    <row r="96" spans="1:6" x14ac:dyDescent="0.25">
      <c r="A96" s="21">
        <v>43036.909004629626</v>
      </c>
      <c r="B96" s="7" t="s">
        <v>0</v>
      </c>
      <c r="C96" s="10" t="s">
        <v>1</v>
      </c>
      <c r="D96" s="10">
        <v>526</v>
      </c>
      <c r="E96" s="10">
        <v>9.35</v>
      </c>
      <c r="F96" s="10">
        <v>83.54</v>
      </c>
    </row>
    <row r="97" spans="1:6" x14ac:dyDescent="0.25">
      <c r="A97" s="21">
        <v>43036.909351851849</v>
      </c>
      <c r="B97" s="7" t="s">
        <v>0</v>
      </c>
      <c r="C97" s="10" t="s">
        <v>1</v>
      </c>
      <c r="D97" s="10">
        <v>521</v>
      </c>
      <c r="E97" s="10">
        <v>9.1999999999999993</v>
      </c>
      <c r="F97" s="10">
        <v>83.15</v>
      </c>
    </row>
    <row r="98" spans="1:6" x14ac:dyDescent="0.25">
      <c r="A98" s="21">
        <v>43036.909699074073</v>
      </c>
      <c r="B98" s="7" t="s">
        <v>0</v>
      </c>
      <c r="C98" s="10" t="s">
        <v>1</v>
      </c>
      <c r="D98" s="10">
        <v>517</v>
      </c>
      <c r="E98" s="10">
        <v>9.0399999999999991</v>
      </c>
      <c r="F98" s="10">
        <v>82.84</v>
      </c>
    </row>
    <row r="99" spans="1:6" x14ac:dyDescent="0.25">
      <c r="A99" s="21">
        <v>43036.910046296296</v>
      </c>
      <c r="B99" s="7" t="s">
        <v>0</v>
      </c>
      <c r="C99" s="10" t="s">
        <v>1</v>
      </c>
      <c r="D99" s="10">
        <v>513</v>
      </c>
      <c r="E99" s="10">
        <v>8.85</v>
      </c>
      <c r="F99" s="10">
        <v>82.56</v>
      </c>
    </row>
    <row r="100" spans="1:6" x14ac:dyDescent="0.25">
      <c r="A100" s="21">
        <v>43036.910393518519</v>
      </c>
      <c r="B100" s="7" t="s">
        <v>0</v>
      </c>
      <c r="C100" s="10" t="s">
        <v>1</v>
      </c>
      <c r="D100" s="10">
        <v>510</v>
      </c>
      <c r="E100" s="10">
        <v>8.64</v>
      </c>
      <c r="F100" s="10">
        <v>82.36</v>
      </c>
    </row>
    <row r="101" spans="1:6" x14ac:dyDescent="0.25">
      <c r="A101" s="21">
        <v>43036.910740740743</v>
      </c>
      <c r="B101" s="7" t="s">
        <v>0</v>
      </c>
      <c r="C101" s="10" t="s">
        <v>1</v>
      </c>
      <c r="D101" s="10">
        <v>507</v>
      </c>
      <c r="E101" s="10">
        <v>8.42</v>
      </c>
      <c r="F101" s="10">
        <v>81.94</v>
      </c>
    </row>
    <row r="102" spans="1:6" x14ac:dyDescent="0.25">
      <c r="A102" s="21">
        <v>43036.911087962966</v>
      </c>
      <c r="B102" s="7" t="s">
        <v>0</v>
      </c>
      <c r="C102" s="10" t="s">
        <v>1</v>
      </c>
      <c r="D102" s="10">
        <v>503</v>
      </c>
      <c r="E102" s="10">
        <v>8.26</v>
      </c>
      <c r="F102" s="10">
        <v>81.69</v>
      </c>
    </row>
    <row r="103" spans="1:6" x14ac:dyDescent="0.25">
      <c r="A103" s="21">
        <v>43036.911435185182</v>
      </c>
      <c r="B103" s="7" t="s">
        <v>0</v>
      </c>
      <c r="C103" s="10" t="s">
        <v>1</v>
      </c>
      <c r="D103" s="10">
        <v>505</v>
      </c>
      <c r="E103" s="10">
        <v>8.1199999999999992</v>
      </c>
      <c r="F103" s="10">
        <v>82</v>
      </c>
    </row>
    <row r="104" spans="1:6" x14ac:dyDescent="0.25">
      <c r="A104" s="21">
        <v>43036.911782407406</v>
      </c>
      <c r="B104" s="7" t="s">
        <v>0</v>
      </c>
      <c r="C104" s="10" t="s">
        <v>1</v>
      </c>
      <c r="D104" s="10">
        <v>509</v>
      </c>
      <c r="E104" s="10">
        <v>8.0399999999999991</v>
      </c>
      <c r="F104" s="10">
        <v>82.53</v>
      </c>
    </row>
    <row r="105" spans="1:6" x14ac:dyDescent="0.25">
      <c r="A105" s="21">
        <v>43036.912129629629</v>
      </c>
      <c r="B105" s="7" t="s">
        <v>0</v>
      </c>
      <c r="C105" s="10" t="s">
        <v>1</v>
      </c>
      <c r="D105" s="10">
        <v>512</v>
      </c>
      <c r="E105" s="10">
        <v>7.98</v>
      </c>
      <c r="F105" s="10">
        <v>83.15</v>
      </c>
    </row>
    <row r="106" spans="1:6" x14ac:dyDescent="0.25">
      <c r="A106" s="21">
        <v>43036.912476851852</v>
      </c>
      <c r="B106" s="7" t="s">
        <v>0</v>
      </c>
      <c r="C106" s="10" t="s">
        <v>1</v>
      </c>
      <c r="D106" s="10">
        <v>513</v>
      </c>
      <c r="E106" s="10">
        <v>7.95</v>
      </c>
      <c r="F106" s="10">
        <v>83.77</v>
      </c>
    </row>
    <row r="107" spans="1:6" x14ac:dyDescent="0.25">
      <c r="A107" s="21">
        <v>43036.912824074076</v>
      </c>
      <c r="B107" s="7" t="s">
        <v>0</v>
      </c>
      <c r="C107" s="10" t="s">
        <v>1</v>
      </c>
      <c r="D107" s="10">
        <v>517</v>
      </c>
      <c r="E107" s="10">
        <v>7.92</v>
      </c>
      <c r="F107" s="10">
        <v>84.39</v>
      </c>
    </row>
    <row r="108" spans="1:6" x14ac:dyDescent="0.25">
      <c r="A108" s="21">
        <v>43036.913171296299</v>
      </c>
      <c r="B108" s="7" t="s">
        <v>0</v>
      </c>
      <c r="C108" s="10" t="s">
        <v>1</v>
      </c>
      <c r="D108" s="10">
        <v>521</v>
      </c>
      <c r="E108" s="10">
        <v>7.93</v>
      </c>
      <c r="F108" s="10">
        <v>84.92</v>
      </c>
    </row>
    <row r="109" spans="1:6" x14ac:dyDescent="0.25">
      <c r="A109" s="21">
        <v>43036.913518518515</v>
      </c>
      <c r="B109" s="7" t="s">
        <v>0</v>
      </c>
      <c r="C109" s="10" t="s">
        <v>1</v>
      </c>
      <c r="D109" s="10">
        <v>526</v>
      </c>
      <c r="E109" s="10">
        <v>7.95</v>
      </c>
      <c r="F109" s="10">
        <v>85.46</v>
      </c>
    </row>
    <row r="110" spans="1:6" x14ac:dyDescent="0.25">
      <c r="A110" s="21">
        <v>43036.913865740738</v>
      </c>
      <c r="B110" s="7" t="s">
        <v>0</v>
      </c>
      <c r="C110" s="10" t="s">
        <v>1</v>
      </c>
      <c r="D110" s="10">
        <v>531</v>
      </c>
      <c r="E110" s="10">
        <v>7.98</v>
      </c>
      <c r="F110" s="10">
        <v>85.91</v>
      </c>
    </row>
    <row r="111" spans="1:6" x14ac:dyDescent="0.25">
      <c r="A111" s="21">
        <v>43036.914212962962</v>
      </c>
      <c r="B111" s="7" t="s">
        <v>0</v>
      </c>
      <c r="C111" s="10" t="s">
        <v>1</v>
      </c>
      <c r="D111" s="10">
        <v>539</v>
      </c>
      <c r="E111" s="10">
        <v>8.01</v>
      </c>
      <c r="F111" s="10">
        <v>86.36</v>
      </c>
    </row>
    <row r="112" spans="1:6" x14ac:dyDescent="0.25">
      <c r="A112" s="21">
        <v>43036.914560185185</v>
      </c>
      <c r="B112" s="7" t="s">
        <v>0</v>
      </c>
      <c r="C112" s="10" t="s">
        <v>1</v>
      </c>
      <c r="D112" s="10">
        <v>544</v>
      </c>
      <c r="E112" s="10">
        <v>8</v>
      </c>
      <c r="F112" s="10">
        <v>86.72</v>
      </c>
    </row>
    <row r="113" spans="1:7" x14ac:dyDescent="0.25">
      <c r="A113" s="21">
        <v>43036.914907407408</v>
      </c>
      <c r="B113" s="7" t="s">
        <v>0</v>
      </c>
      <c r="C113" s="10" t="s">
        <v>1</v>
      </c>
      <c r="D113" s="10">
        <v>537</v>
      </c>
      <c r="E113" s="10">
        <v>7.94</v>
      </c>
      <c r="F113" s="10">
        <v>86.53</v>
      </c>
    </row>
    <row r="114" spans="1:7" x14ac:dyDescent="0.25">
      <c r="A114" s="21">
        <v>43036.915254629632</v>
      </c>
      <c r="B114" s="7" t="s">
        <v>0</v>
      </c>
      <c r="C114" s="10" t="s">
        <v>1</v>
      </c>
      <c r="D114" s="10">
        <v>535</v>
      </c>
      <c r="E114" s="10">
        <v>7.86</v>
      </c>
      <c r="F114" s="10">
        <v>86.33</v>
      </c>
    </row>
    <row r="115" spans="1:7" x14ac:dyDescent="0.25">
      <c r="A115" s="21">
        <v>43036.915601851855</v>
      </c>
      <c r="B115" s="7" t="s">
        <v>0</v>
      </c>
      <c r="C115" s="10" t="s">
        <v>1</v>
      </c>
      <c r="D115" s="10">
        <v>531</v>
      </c>
      <c r="E115" s="10">
        <v>7.8</v>
      </c>
      <c r="F115" s="10">
        <v>86.27</v>
      </c>
    </row>
    <row r="116" spans="1:7" x14ac:dyDescent="0.25">
      <c r="A116" s="21">
        <v>43036.915949074071</v>
      </c>
      <c r="B116" s="7" t="s">
        <v>0</v>
      </c>
      <c r="C116" s="10" t="s">
        <v>1</v>
      </c>
      <c r="D116" s="10">
        <v>532</v>
      </c>
      <c r="E116" s="10">
        <v>7.75</v>
      </c>
      <c r="F116" s="10">
        <v>86.27</v>
      </c>
    </row>
    <row r="117" spans="1:7" x14ac:dyDescent="0.25">
      <c r="A117" s="21">
        <v>43036.916296296295</v>
      </c>
      <c r="B117" s="10" t="s">
        <v>0</v>
      </c>
      <c r="C117" s="10" t="s">
        <v>1</v>
      </c>
      <c r="D117" s="7">
        <v>527</v>
      </c>
      <c r="E117" s="7">
        <v>7.7</v>
      </c>
      <c r="F117" s="7">
        <v>86.3</v>
      </c>
      <c r="G117" s="3"/>
    </row>
    <row r="118" spans="1:7" x14ac:dyDescent="0.25">
      <c r="A118" s="21">
        <v>43036.916643518518</v>
      </c>
      <c r="B118" s="10" t="s">
        <v>0</v>
      </c>
      <c r="C118" s="10" t="s">
        <v>1</v>
      </c>
      <c r="D118" s="7">
        <v>526</v>
      </c>
      <c r="E118" s="7">
        <v>7.67</v>
      </c>
      <c r="F118" s="7">
        <v>86.36</v>
      </c>
    </row>
    <row r="119" spans="1:7" x14ac:dyDescent="0.25">
      <c r="A119" s="21">
        <v>43036.916990740741</v>
      </c>
      <c r="B119" s="10" t="s">
        <v>0</v>
      </c>
      <c r="C119" s="10" t="s">
        <v>1</v>
      </c>
      <c r="D119" s="7">
        <v>530</v>
      </c>
      <c r="E119" s="7">
        <v>7.64</v>
      </c>
      <c r="F119" s="7">
        <v>86.41</v>
      </c>
    </row>
    <row r="120" spans="1:7" x14ac:dyDescent="0.25">
      <c r="A120" s="21">
        <v>43036.917337962965</v>
      </c>
      <c r="B120" s="10" t="s">
        <v>0</v>
      </c>
      <c r="C120" s="10" t="s">
        <v>1</v>
      </c>
      <c r="D120" s="7">
        <v>526</v>
      </c>
      <c r="E120" s="7">
        <v>7.62</v>
      </c>
      <c r="F120" s="7">
        <v>86.47</v>
      </c>
    </row>
    <row r="121" spans="1:7" x14ac:dyDescent="0.25">
      <c r="A121" s="21">
        <v>43036.917685185188</v>
      </c>
      <c r="B121" s="10" t="s">
        <v>0</v>
      </c>
      <c r="C121" s="10" t="s">
        <v>1</v>
      </c>
      <c r="D121" s="7">
        <v>524</v>
      </c>
      <c r="E121" s="7">
        <v>7.61</v>
      </c>
      <c r="F121" s="7">
        <v>86.53</v>
      </c>
    </row>
    <row r="122" spans="1:7" x14ac:dyDescent="0.25">
      <c r="A122" s="21">
        <v>43036.918032407404</v>
      </c>
      <c r="B122" s="10" t="s">
        <v>0</v>
      </c>
      <c r="C122" s="10" t="s">
        <v>1</v>
      </c>
      <c r="D122" s="7">
        <v>521</v>
      </c>
      <c r="E122" s="7">
        <v>7.59</v>
      </c>
      <c r="F122" s="7">
        <v>86.55</v>
      </c>
    </row>
    <row r="123" spans="1:7" x14ac:dyDescent="0.25">
      <c r="A123" s="21">
        <v>43036.918379629627</v>
      </c>
      <c r="B123" s="10" t="s">
        <v>0</v>
      </c>
      <c r="C123" s="10" t="s">
        <v>1</v>
      </c>
      <c r="D123" s="7">
        <v>517</v>
      </c>
      <c r="E123" s="7">
        <v>7.56</v>
      </c>
      <c r="F123" s="7">
        <v>86.61</v>
      </c>
    </row>
    <row r="124" spans="1:7" x14ac:dyDescent="0.25">
      <c r="A124" s="21">
        <v>43036.918726851851</v>
      </c>
      <c r="B124" s="10" t="s">
        <v>0</v>
      </c>
      <c r="C124" s="10" t="s">
        <v>1</v>
      </c>
      <c r="D124" s="7">
        <v>520</v>
      </c>
      <c r="E124" s="7">
        <v>7.55</v>
      </c>
      <c r="F124" s="7">
        <v>86.61</v>
      </c>
    </row>
    <row r="125" spans="1:7" x14ac:dyDescent="0.25">
      <c r="A125" s="21">
        <v>43036.919074074074</v>
      </c>
      <c r="B125" s="10" t="s">
        <v>0</v>
      </c>
      <c r="C125" s="10" t="s">
        <v>1</v>
      </c>
      <c r="D125" s="7">
        <v>518</v>
      </c>
      <c r="E125" s="7">
        <v>7.54</v>
      </c>
      <c r="F125" s="7">
        <v>86.69</v>
      </c>
    </row>
    <row r="126" spans="1:7" x14ac:dyDescent="0.25">
      <c r="A126" s="21">
        <v>43036.919421296298</v>
      </c>
      <c r="B126" s="10" t="s">
        <v>0</v>
      </c>
      <c r="C126" s="10" t="s">
        <v>1</v>
      </c>
      <c r="D126" s="7">
        <v>513</v>
      </c>
      <c r="E126" s="7">
        <v>7.53</v>
      </c>
      <c r="F126" s="7">
        <v>86.69</v>
      </c>
    </row>
    <row r="127" spans="1:7" ht="15.75" thickBot="1" x14ac:dyDescent="0.3">
      <c r="A127" s="22">
        <v>43036.919768518521</v>
      </c>
      <c r="B127" s="5" t="s">
        <v>0</v>
      </c>
      <c r="C127" s="5" t="s">
        <v>1</v>
      </c>
      <c r="D127" s="6">
        <v>511</v>
      </c>
      <c r="E127" s="6">
        <v>7.52</v>
      </c>
      <c r="F127" s="6">
        <v>86.72</v>
      </c>
    </row>
    <row r="128" spans="1:7" ht="15.75" thickTop="1" x14ac:dyDescent="0.25"/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30"/>
  <sheetViews>
    <sheetView topLeftCell="A55" zoomScaleNormal="100" workbookViewId="0">
      <selection activeCell="L89" sqref="L89"/>
    </sheetView>
  </sheetViews>
  <sheetFormatPr defaultRowHeight="15" x14ac:dyDescent="0.25"/>
  <cols>
    <col min="1" max="1" width="17.28515625" customWidth="1"/>
    <col min="10" max="10" width="10" customWidth="1"/>
  </cols>
  <sheetData>
    <row r="1" spans="1:10" ht="30" customHeight="1" thickBot="1" x14ac:dyDescent="0.45">
      <c r="A1" s="40" t="s">
        <v>114</v>
      </c>
    </row>
    <row r="2" spans="1:10" ht="16.5" thickTop="1" thickBot="1" x14ac:dyDescent="0.3">
      <c r="A2" s="27" t="s">
        <v>19</v>
      </c>
      <c r="B2" s="25"/>
      <c r="C2" s="25"/>
      <c r="D2" s="25"/>
      <c r="E2" s="25"/>
      <c r="F2" s="26"/>
    </row>
    <row r="3" spans="1:10" ht="16.5" thickTop="1" thickBot="1" x14ac:dyDescent="0.3">
      <c r="A3" s="28" t="s">
        <v>2</v>
      </c>
      <c r="B3" s="28" t="s">
        <v>3</v>
      </c>
      <c r="C3" s="28" t="s">
        <v>4</v>
      </c>
      <c r="D3" s="29" t="s">
        <v>5</v>
      </c>
      <c r="E3" s="28" t="s">
        <v>6</v>
      </c>
      <c r="F3" s="28" t="s">
        <v>7</v>
      </c>
      <c r="H3" s="28" t="s">
        <v>8</v>
      </c>
      <c r="I3" s="71" t="s">
        <v>5</v>
      </c>
      <c r="J3" s="28" t="s">
        <v>9</v>
      </c>
    </row>
    <row r="4" spans="1:10" ht="16.5" thickTop="1" thickBot="1" x14ac:dyDescent="0.3">
      <c r="A4" s="20">
        <v>36526.023761574077</v>
      </c>
      <c r="B4" s="4" t="s">
        <v>0</v>
      </c>
      <c r="C4" s="4" t="s">
        <v>1</v>
      </c>
      <c r="D4" s="4">
        <v>523</v>
      </c>
      <c r="E4" s="4">
        <v>11.13</v>
      </c>
      <c r="F4" s="4">
        <v>44.95</v>
      </c>
      <c r="H4" s="17">
        <v>0</v>
      </c>
      <c r="I4" s="4">
        <f>D4</f>
        <v>523</v>
      </c>
      <c r="J4" s="36">
        <f>SLOPE(I4:I14,H4:H14)</f>
        <v>0.39515151515151514</v>
      </c>
    </row>
    <row r="5" spans="1:10" ht="15.75" thickTop="1" x14ac:dyDescent="0.25">
      <c r="A5" s="21">
        <v>36526.024108796293</v>
      </c>
      <c r="B5" s="10" t="s">
        <v>0</v>
      </c>
      <c r="C5" s="10" t="s">
        <v>1</v>
      </c>
      <c r="D5" s="10">
        <v>526</v>
      </c>
      <c r="E5" s="10">
        <v>10.92</v>
      </c>
      <c r="F5" s="10">
        <v>45.69</v>
      </c>
      <c r="H5" s="18">
        <v>30</v>
      </c>
      <c r="I5" s="10">
        <f t="shared" ref="I5:I14" si="0">D5</f>
        <v>526</v>
      </c>
    </row>
    <row r="6" spans="1:10" x14ac:dyDescent="0.25">
      <c r="A6" s="21">
        <v>36526.024456018517</v>
      </c>
      <c r="B6" s="10" t="s">
        <v>0</v>
      </c>
      <c r="C6" s="10" t="s">
        <v>1</v>
      </c>
      <c r="D6" s="10">
        <v>534</v>
      </c>
      <c r="E6" s="10">
        <v>10.76</v>
      </c>
      <c r="F6" s="10">
        <v>46.56</v>
      </c>
      <c r="H6" s="18">
        <v>60</v>
      </c>
      <c r="I6" s="10">
        <f t="shared" si="0"/>
        <v>534</v>
      </c>
    </row>
    <row r="7" spans="1:10" x14ac:dyDescent="0.25">
      <c r="A7" s="21">
        <v>36526.02480324074</v>
      </c>
      <c r="B7" s="10" t="s">
        <v>0</v>
      </c>
      <c r="C7" s="10" t="s">
        <v>1</v>
      </c>
      <c r="D7" s="10">
        <v>544</v>
      </c>
      <c r="E7" s="10">
        <v>10.62</v>
      </c>
      <c r="F7" s="10">
        <v>47.53</v>
      </c>
      <c r="H7" s="18">
        <v>90</v>
      </c>
      <c r="I7" s="10">
        <f t="shared" si="0"/>
        <v>544</v>
      </c>
    </row>
    <row r="8" spans="1:10" x14ac:dyDescent="0.25">
      <c r="A8" s="21">
        <v>36526.025150462963</v>
      </c>
      <c r="B8" s="10" t="s">
        <v>0</v>
      </c>
      <c r="C8" s="10" t="s">
        <v>1</v>
      </c>
      <c r="D8" s="10">
        <v>554</v>
      </c>
      <c r="E8" s="10">
        <v>10.54</v>
      </c>
      <c r="F8" s="10">
        <v>48.56</v>
      </c>
      <c r="H8" s="18">
        <v>120</v>
      </c>
      <c r="I8" s="10">
        <f t="shared" si="0"/>
        <v>554</v>
      </c>
    </row>
    <row r="9" spans="1:10" x14ac:dyDescent="0.25">
      <c r="A9" s="21">
        <v>36526.025497685187</v>
      </c>
      <c r="B9" s="10" t="s">
        <v>0</v>
      </c>
      <c r="C9" s="10" t="s">
        <v>1</v>
      </c>
      <c r="D9" s="10">
        <v>572</v>
      </c>
      <c r="E9" s="10">
        <v>10.5</v>
      </c>
      <c r="F9" s="10">
        <v>49.72</v>
      </c>
      <c r="H9" s="18">
        <v>150</v>
      </c>
      <c r="I9" s="10">
        <f t="shared" si="0"/>
        <v>572</v>
      </c>
    </row>
    <row r="10" spans="1:10" x14ac:dyDescent="0.25">
      <c r="A10" s="21">
        <v>36526.02584490741</v>
      </c>
      <c r="B10" s="10" t="s">
        <v>0</v>
      </c>
      <c r="C10" s="10" t="s">
        <v>1</v>
      </c>
      <c r="D10" s="10">
        <v>586</v>
      </c>
      <c r="E10" s="10">
        <v>10.48</v>
      </c>
      <c r="F10" s="10">
        <v>50.9</v>
      </c>
      <c r="H10" s="18">
        <v>180</v>
      </c>
      <c r="I10" s="10">
        <f t="shared" si="0"/>
        <v>586</v>
      </c>
    </row>
    <row r="11" spans="1:10" x14ac:dyDescent="0.25">
      <c r="A11" s="21">
        <v>36526.026192129626</v>
      </c>
      <c r="B11" s="10" t="s">
        <v>0</v>
      </c>
      <c r="C11" s="10" t="s">
        <v>1</v>
      </c>
      <c r="D11" s="10">
        <v>597</v>
      </c>
      <c r="E11" s="10">
        <v>10.47</v>
      </c>
      <c r="F11" s="10">
        <v>52.12</v>
      </c>
      <c r="H11" s="18">
        <v>210</v>
      </c>
      <c r="I11" s="10">
        <f t="shared" si="0"/>
        <v>597</v>
      </c>
    </row>
    <row r="12" spans="1:10" x14ac:dyDescent="0.25">
      <c r="A12" s="21">
        <v>36526.026539351849</v>
      </c>
      <c r="B12" s="10" t="s">
        <v>0</v>
      </c>
      <c r="C12" s="10" t="s">
        <v>1</v>
      </c>
      <c r="D12" s="10">
        <v>613</v>
      </c>
      <c r="E12" s="10">
        <v>10.48</v>
      </c>
      <c r="F12" s="10">
        <v>53.35</v>
      </c>
      <c r="H12" s="18">
        <v>240</v>
      </c>
      <c r="I12" s="10">
        <f t="shared" si="0"/>
        <v>613</v>
      </c>
    </row>
    <row r="13" spans="1:10" x14ac:dyDescent="0.25">
      <c r="A13" s="21">
        <v>36526.026886574073</v>
      </c>
      <c r="B13" s="10" t="s">
        <v>0</v>
      </c>
      <c r="C13" s="10" t="s">
        <v>1</v>
      </c>
      <c r="D13" s="10">
        <v>627</v>
      </c>
      <c r="E13" s="10">
        <v>10.48</v>
      </c>
      <c r="F13" s="10">
        <v>54.54</v>
      </c>
      <c r="H13" s="18">
        <v>270</v>
      </c>
      <c r="I13" s="10">
        <f t="shared" si="0"/>
        <v>627</v>
      </c>
    </row>
    <row r="14" spans="1:10" ht="15.75" thickBot="1" x14ac:dyDescent="0.3">
      <c r="A14" s="21">
        <v>36526.027233796296</v>
      </c>
      <c r="B14" s="10" t="s">
        <v>0</v>
      </c>
      <c r="C14" s="10" t="s">
        <v>1</v>
      </c>
      <c r="D14" s="10">
        <v>628</v>
      </c>
      <c r="E14" s="10">
        <v>10.4</v>
      </c>
      <c r="F14" s="10">
        <v>55.67</v>
      </c>
      <c r="H14" s="8">
        <v>300</v>
      </c>
      <c r="I14" s="5">
        <f t="shared" si="0"/>
        <v>628</v>
      </c>
    </row>
    <row r="15" spans="1:10" ht="16.5" thickTop="1" thickBot="1" x14ac:dyDescent="0.3">
      <c r="A15" s="22">
        <v>36526.027581018519</v>
      </c>
      <c r="B15" s="5" t="s">
        <v>0</v>
      </c>
      <c r="C15" s="5" t="s">
        <v>1</v>
      </c>
      <c r="D15" s="5">
        <v>617</v>
      </c>
      <c r="E15" s="5">
        <v>10.220000000000001</v>
      </c>
      <c r="F15" s="5">
        <v>56.04</v>
      </c>
    </row>
    <row r="16" spans="1:10" ht="16.5" thickTop="1" thickBot="1" x14ac:dyDescent="0.3">
      <c r="A16" s="24"/>
      <c r="B16" s="3"/>
      <c r="C16" s="3"/>
      <c r="D16" s="3"/>
      <c r="E16" s="3"/>
      <c r="F16" s="3"/>
    </row>
    <row r="17" spans="1:10" ht="16.5" thickTop="1" thickBot="1" x14ac:dyDescent="0.3">
      <c r="A17" s="27" t="s">
        <v>20</v>
      </c>
      <c r="B17" s="25"/>
      <c r="C17" s="25"/>
      <c r="D17" s="25"/>
      <c r="E17" s="25"/>
      <c r="F17" s="26"/>
    </row>
    <row r="18" spans="1:10" ht="16.5" thickTop="1" thickBot="1" x14ac:dyDescent="0.3">
      <c r="A18" s="28" t="s">
        <v>2</v>
      </c>
      <c r="B18" s="28" t="s">
        <v>3</v>
      </c>
      <c r="C18" s="28" t="s">
        <v>4</v>
      </c>
      <c r="D18" s="28" t="s">
        <v>5</v>
      </c>
      <c r="E18" s="28" t="s">
        <v>6</v>
      </c>
      <c r="F18" s="28" t="s">
        <v>7</v>
      </c>
      <c r="H18" s="28" t="s">
        <v>8</v>
      </c>
      <c r="I18" s="28" t="s">
        <v>5</v>
      </c>
      <c r="J18" s="28" t="s">
        <v>9</v>
      </c>
    </row>
    <row r="19" spans="1:10" ht="16.5" thickTop="1" thickBot="1" x14ac:dyDescent="0.3">
      <c r="A19" s="20">
        <v>36526.030011574076</v>
      </c>
      <c r="B19" s="4" t="s">
        <v>0</v>
      </c>
      <c r="C19" s="4" t="s">
        <v>1</v>
      </c>
      <c r="D19" s="4">
        <v>560</v>
      </c>
      <c r="E19" s="4">
        <v>8.3000000000000007</v>
      </c>
      <c r="F19" s="4">
        <v>57.68</v>
      </c>
      <c r="H19" s="17">
        <v>0</v>
      </c>
      <c r="I19" s="4">
        <f>D19</f>
        <v>560</v>
      </c>
      <c r="J19" s="36">
        <f>SLOPE(I19:I29,H19:H29)</f>
        <v>0.2781818181818182</v>
      </c>
    </row>
    <row r="20" spans="1:10" ht="15.75" thickTop="1" x14ac:dyDescent="0.25">
      <c r="A20" s="21">
        <v>36526.030358796299</v>
      </c>
      <c r="B20" s="10" t="s">
        <v>0</v>
      </c>
      <c r="C20" s="10" t="s">
        <v>1</v>
      </c>
      <c r="D20" s="10">
        <v>565</v>
      </c>
      <c r="E20" s="10">
        <v>8.16</v>
      </c>
      <c r="F20" s="10">
        <v>58.21</v>
      </c>
      <c r="H20" s="18">
        <v>30</v>
      </c>
      <c r="I20" s="10">
        <f t="shared" ref="I20:I29" si="1">D20</f>
        <v>565</v>
      </c>
    </row>
    <row r="21" spans="1:10" x14ac:dyDescent="0.25">
      <c r="A21" s="21">
        <v>36526.030706018515</v>
      </c>
      <c r="B21" s="10" t="s">
        <v>0</v>
      </c>
      <c r="C21" s="10" t="s">
        <v>1</v>
      </c>
      <c r="D21" s="10">
        <v>566</v>
      </c>
      <c r="E21" s="10">
        <v>8.1</v>
      </c>
      <c r="F21" s="10">
        <v>58.74</v>
      </c>
      <c r="H21" s="18">
        <v>60</v>
      </c>
      <c r="I21" s="10">
        <f t="shared" si="1"/>
        <v>566</v>
      </c>
    </row>
    <row r="22" spans="1:10" x14ac:dyDescent="0.25">
      <c r="A22" s="21">
        <v>36526.031053240738</v>
      </c>
      <c r="B22" s="10" t="s">
        <v>0</v>
      </c>
      <c r="C22" s="10" t="s">
        <v>1</v>
      </c>
      <c r="D22" s="10">
        <v>574</v>
      </c>
      <c r="E22" s="10">
        <v>8.07</v>
      </c>
      <c r="F22" s="10">
        <v>59.35</v>
      </c>
      <c r="H22" s="18">
        <v>90</v>
      </c>
      <c r="I22" s="10">
        <f t="shared" si="1"/>
        <v>574</v>
      </c>
    </row>
    <row r="23" spans="1:10" x14ac:dyDescent="0.25">
      <c r="A23" s="21">
        <v>36526.031400462962</v>
      </c>
      <c r="B23" s="10" t="s">
        <v>0</v>
      </c>
      <c r="C23" s="10" t="s">
        <v>1</v>
      </c>
      <c r="D23" s="10">
        <v>584</v>
      </c>
      <c r="E23" s="10">
        <v>8.1</v>
      </c>
      <c r="F23" s="10">
        <v>60.05</v>
      </c>
      <c r="H23" s="18">
        <v>120</v>
      </c>
      <c r="I23" s="10">
        <f t="shared" si="1"/>
        <v>584</v>
      </c>
    </row>
    <row r="24" spans="1:10" x14ac:dyDescent="0.25">
      <c r="A24" s="21">
        <v>36526.031747685185</v>
      </c>
      <c r="B24" s="10" t="s">
        <v>0</v>
      </c>
      <c r="C24" s="7" t="s">
        <v>1</v>
      </c>
      <c r="D24" s="10">
        <v>593</v>
      </c>
      <c r="E24" s="10">
        <v>8.14</v>
      </c>
      <c r="F24" s="10">
        <v>60.82</v>
      </c>
      <c r="H24" s="18">
        <v>150</v>
      </c>
      <c r="I24" s="10">
        <f t="shared" si="1"/>
        <v>593</v>
      </c>
    </row>
    <row r="25" spans="1:10" x14ac:dyDescent="0.25">
      <c r="A25" s="21">
        <v>36526.032094907408</v>
      </c>
      <c r="B25" s="10" t="s">
        <v>0</v>
      </c>
      <c r="C25" s="7" t="s">
        <v>1</v>
      </c>
      <c r="D25" s="10">
        <v>596</v>
      </c>
      <c r="E25" s="10">
        <v>8.2200000000000006</v>
      </c>
      <c r="F25" s="10">
        <v>61.95</v>
      </c>
      <c r="H25" s="18">
        <v>180</v>
      </c>
      <c r="I25" s="10">
        <f t="shared" si="1"/>
        <v>596</v>
      </c>
    </row>
    <row r="26" spans="1:10" x14ac:dyDescent="0.25">
      <c r="A26" s="21">
        <v>36526.032442129632</v>
      </c>
      <c r="B26" s="10" t="s">
        <v>0</v>
      </c>
      <c r="C26" s="7" t="s">
        <v>1</v>
      </c>
      <c r="D26" s="10">
        <v>607</v>
      </c>
      <c r="E26" s="10">
        <v>8.34</v>
      </c>
      <c r="F26" s="10">
        <v>63.26</v>
      </c>
      <c r="H26" s="18">
        <v>210</v>
      </c>
      <c r="I26" s="10">
        <f t="shared" si="1"/>
        <v>607</v>
      </c>
    </row>
    <row r="27" spans="1:10" x14ac:dyDescent="0.25">
      <c r="A27" s="21">
        <v>36526.032789351855</v>
      </c>
      <c r="B27" s="10" t="s">
        <v>0</v>
      </c>
      <c r="C27" s="7" t="s">
        <v>1</v>
      </c>
      <c r="D27" s="10">
        <v>616</v>
      </c>
      <c r="E27" s="10">
        <v>8.4700000000000006</v>
      </c>
      <c r="F27" s="10">
        <v>64.489999999999995</v>
      </c>
      <c r="H27" s="18">
        <v>240</v>
      </c>
      <c r="I27" s="10">
        <f t="shared" si="1"/>
        <v>616</v>
      </c>
    </row>
    <row r="28" spans="1:10" x14ac:dyDescent="0.25">
      <c r="A28" s="21">
        <v>36526.033136574071</v>
      </c>
      <c r="B28" s="10" t="s">
        <v>0</v>
      </c>
      <c r="C28" s="7" t="s">
        <v>1</v>
      </c>
      <c r="D28" s="10">
        <v>630</v>
      </c>
      <c r="E28" s="10">
        <v>8.56</v>
      </c>
      <c r="F28" s="10">
        <v>65.86</v>
      </c>
      <c r="H28" s="18">
        <v>270</v>
      </c>
      <c r="I28" s="10">
        <f t="shared" si="1"/>
        <v>630</v>
      </c>
    </row>
    <row r="29" spans="1:10" ht="15.75" thickBot="1" x14ac:dyDescent="0.3">
      <c r="A29" s="21">
        <v>36526.033483796295</v>
      </c>
      <c r="B29" s="10" t="s">
        <v>0</v>
      </c>
      <c r="C29" s="7" t="s">
        <v>1</v>
      </c>
      <c r="D29" s="10">
        <v>646</v>
      </c>
      <c r="E29" s="10">
        <v>8.66</v>
      </c>
      <c r="F29" s="10">
        <v>66.83</v>
      </c>
      <c r="H29" s="8">
        <v>300</v>
      </c>
      <c r="I29" s="5">
        <f t="shared" si="1"/>
        <v>646</v>
      </c>
    </row>
    <row r="30" spans="1:10" ht="16.5" thickTop="1" thickBot="1" x14ac:dyDescent="0.3">
      <c r="A30" s="22">
        <v>36526.033831018518</v>
      </c>
      <c r="B30" s="5" t="s">
        <v>0</v>
      </c>
      <c r="C30" s="6" t="s">
        <v>1</v>
      </c>
      <c r="D30" s="5">
        <v>643</v>
      </c>
      <c r="E30" s="5">
        <v>8.59</v>
      </c>
      <c r="F30" s="5">
        <v>66.83</v>
      </c>
    </row>
    <row r="31" spans="1:10" ht="16.5" thickTop="1" thickBot="1" x14ac:dyDescent="0.3">
      <c r="A31" s="24"/>
      <c r="B31" s="3"/>
      <c r="C31" s="3"/>
      <c r="D31" s="3"/>
      <c r="E31" s="3"/>
      <c r="F31" s="3"/>
    </row>
    <row r="32" spans="1:10" ht="16.5" thickTop="1" thickBot="1" x14ac:dyDescent="0.3">
      <c r="A32" s="27" t="s">
        <v>21</v>
      </c>
      <c r="B32" s="31"/>
      <c r="C32" s="31"/>
      <c r="D32" s="31"/>
      <c r="E32" s="31"/>
      <c r="F32" s="32"/>
    </row>
    <row r="33" spans="1:10" ht="16.5" thickTop="1" thickBot="1" x14ac:dyDescent="0.3">
      <c r="A33" s="28" t="s">
        <v>2</v>
      </c>
      <c r="B33" s="28" t="s">
        <v>3</v>
      </c>
      <c r="C33" s="28" t="s">
        <v>4</v>
      </c>
      <c r="D33" s="28" t="s">
        <v>5</v>
      </c>
      <c r="E33" s="28" t="s">
        <v>6</v>
      </c>
      <c r="F33" s="28" t="s">
        <v>7</v>
      </c>
      <c r="H33" s="28" t="s">
        <v>8</v>
      </c>
      <c r="I33" s="28" t="s">
        <v>5</v>
      </c>
      <c r="J33" s="28" t="s">
        <v>9</v>
      </c>
    </row>
    <row r="34" spans="1:10" ht="16.5" thickTop="1" thickBot="1" x14ac:dyDescent="0.3">
      <c r="A34" s="20">
        <v>36526.036261574074</v>
      </c>
      <c r="B34" s="4" t="s">
        <v>0</v>
      </c>
      <c r="C34" s="4" t="s">
        <v>1</v>
      </c>
      <c r="D34" s="4">
        <v>600</v>
      </c>
      <c r="E34" s="4">
        <v>7.6</v>
      </c>
      <c r="F34" s="4">
        <v>68.05</v>
      </c>
      <c r="H34" s="17">
        <v>0</v>
      </c>
      <c r="I34" s="4">
        <f>D34</f>
        <v>600</v>
      </c>
      <c r="J34" s="36">
        <f>SLOPE(I34:I45,H34:H45)</f>
        <v>0.13822843822843822</v>
      </c>
    </row>
    <row r="35" spans="1:10" ht="15.75" thickTop="1" x14ac:dyDescent="0.25">
      <c r="A35" s="21">
        <v>36526.036608796298</v>
      </c>
      <c r="B35" s="10" t="s">
        <v>0</v>
      </c>
      <c r="C35" s="10" t="s">
        <v>1</v>
      </c>
      <c r="D35" s="10">
        <v>599</v>
      </c>
      <c r="E35" s="10">
        <v>7.55</v>
      </c>
      <c r="F35" s="10">
        <v>68.290000000000006</v>
      </c>
      <c r="H35" s="18">
        <v>30</v>
      </c>
      <c r="I35" s="10">
        <f t="shared" ref="I35:I45" si="2">D35</f>
        <v>599</v>
      </c>
    </row>
    <row r="36" spans="1:10" x14ac:dyDescent="0.25">
      <c r="A36" s="21">
        <v>36526.036956018521</v>
      </c>
      <c r="B36" s="10" t="s">
        <v>0</v>
      </c>
      <c r="C36" s="10" t="s">
        <v>1</v>
      </c>
      <c r="D36" s="10">
        <v>596</v>
      </c>
      <c r="E36" s="10">
        <v>7.52</v>
      </c>
      <c r="F36" s="10">
        <v>68.56</v>
      </c>
      <c r="H36" s="18">
        <v>60</v>
      </c>
      <c r="I36" s="10">
        <f t="shared" si="2"/>
        <v>596</v>
      </c>
    </row>
    <row r="37" spans="1:10" x14ac:dyDescent="0.25">
      <c r="A37" s="21">
        <v>36526.037303240744</v>
      </c>
      <c r="B37" s="10" t="s">
        <v>0</v>
      </c>
      <c r="C37" s="10" t="s">
        <v>1</v>
      </c>
      <c r="D37" s="10">
        <v>588</v>
      </c>
      <c r="E37" s="10">
        <v>7.8</v>
      </c>
      <c r="F37" s="10">
        <v>69.12</v>
      </c>
      <c r="H37" s="18">
        <v>90</v>
      </c>
      <c r="I37" s="10">
        <f t="shared" si="2"/>
        <v>588</v>
      </c>
    </row>
    <row r="38" spans="1:10" x14ac:dyDescent="0.25">
      <c r="A38" s="21">
        <v>36526.03765046296</v>
      </c>
      <c r="B38" s="10" t="s">
        <v>0</v>
      </c>
      <c r="C38" s="10" t="s">
        <v>1</v>
      </c>
      <c r="D38" s="10">
        <v>594</v>
      </c>
      <c r="E38" s="10">
        <v>8.1</v>
      </c>
      <c r="F38" s="10">
        <v>72.78</v>
      </c>
      <c r="H38" s="18">
        <v>120</v>
      </c>
      <c r="I38" s="10">
        <f t="shared" si="2"/>
        <v>594</v>
      </c>
    </row>
    <row r="39" spans="1:10" x14ac:dyDescent="0.25">
      <c r="A39" s="21">
        <v>36526.037997685184</v>
      </c>
      <c r="B39" s="10" t="s">
        <v>0</v>
      </c>
      <c r="C39" s="10" t="s">
        <v>1</v>
      </c>
      <c r="D39" s="10">
        <v>607</v>
      </c>
      <c r="E39" s="10">
        <v>8.43</v>
      </c>
      <c r="F39" s="10">
        <v>75.48</v>
      </c>
      <c r="H39" s="18">
        <v>150</v>
      </c>
      <c r="I39" s="10">
        <f t="shared" si="2"/>
        <v>607</v>
      </c>
    </row>
    <row r="40" spans="1:10" x14ac:dyDescent="0.25">
      <c r="A40" s="21">
        <v>36526.038344907407</v>
      </c>
      <c r="B40" s="10" t="s">
        <v>0</v>
      </c>
      <c r="C40" s="10" t="s">
        <v>1</v>
      </c>
      <c r="D40" s="10">
        <v>613</v>
      </c>
      <c r="E40" s="10">
        <v>8.65</v>
      </c>
      <c r="F40" s="10">
        <v>77.3</v>
      </c>
      <c r="H40" s="18">
        <v>180</v>
      </c>
      <c r="I40" s="10">
        <f>D40</f>
        <v>613</v>
      </c>
    </row>
    <row r="41" spans="1:10" x14ac:dyDescent="0.25">
      <c r="A41" s="21">
        <v>36526.03869212963</v>
      </c>
      <c r="B41" s="10" t="s">
        <v>0</v>
      </c>
      <c r="C41" s="10" t="s">
        <v>1</v>
      </c>
      <c r="D41" s="10">
        <v>621</v>
      </c>
      <c r="E41" s="10">
        <v>8.7799999999999994</v>
      </c>
      <c r="F41" s="10">
        <v>78.34</v>
      </c>
      <c r="H41" s="18">
        <v>210</v>
      </c>
      <c r="I41" s="10">
        <f t="shared" si="2"/>
        <v>621</v>
      </c>
    </row>
    <row r="42" spans="1:10" x14ac:dyDescent="0.25">
      <c r="A42" s="21">
        <v>36526.039039351854</v>
      </c>
      <c r="B42" s="10" t="s">
        <v>0</v>
      </c>
      <c r="C42" s="10" t="s">
        <v>1</v>
      </c>
      <c r="D42" s="10">
        <v>631</v>
      </c>
      <c r="E42" s="10">
        <v>8.9</v>
      </c>
      <c r="F42" s="10">
        <v>79.180000000000007</v>
      </c>
      <c r="H42" s="18">
        <v>240</v>
      </c>
      <c r="I42" s="10">
        <f t="shared" si="2"/>
        <v>631</v>
      </c>
    </row>
    <row r="43" spans="1:10" x14ac:dyDescent="0.25">
      <c r="A43" s="21">
        <v>36526.039386574077</v>
      </c>
      <c r="B43" s="10" t="s">
        <v>0</v>
      </c>
      <c r="C43" s="10" t="s">
        <v>1</v>
      </c>
      <c r="D43" s="10">
        <v>638</v>
      </c>
      <c r="E43" s="10">
        <v>8.98</v>
      </c>
      <c r="F43" s="10">
        <v>79.989999999999995</v>
      </c>
      <c r="H43" s="18">
        <v>270</v>
      </c>
      <c r="I43" s="10">
        <f t="shared" si="2"/>
        <v>638</v>
      </c>
    </row>
    <row r="44" spans="1:10" x14ac:dyDescent="0.25">
      <c r="A44" s="21">
        <v>36526.039733796293</v>
      </c>
      <c r="B44" s="10" t="s">
        <v>0</v>
      </c>
      <c r="C44" s="10" t="s">
        <v>1</v>
      </c>
      <c r="D44" s="10">
        <v>634</v>
      </c>
      <c r="E44" s="10">
        <v>9.02</v>
      </c>
      <c r="F44" s="10">
        <v>80.28</v>
      </c>
      <c r="H44" s="18">
        <v>300</v>
      </c>
      <c r="I44" s="10">
        <f t="shared" si="2"/>
        <v>634</v>
      </c>
    </row>
    <row r="45" spans="1:10" ht="15.75" thickBot="1" x14ac:dyDescent="0.3">
      <c r="A45" s="22">
        <v>36526.040081018517</v>
      </c>
      <c r="B45" s="5" t="s">
        <v>0</v>
      </c>
      <c r="C45" s="5" t="s">
        <v>1</v>
      </c>
      <c r="D45" s="5">
        <v>625</v>
      </c>
      <c r="E45" s="5">
        <v>8.89</v>
      </c>
      <c r="F45" s="5">
        <v>79.849999999999994</v>
      </c>
      <c r="H45" s="8">
        <v>330</v>
      </c>
      <c r="I45" s="5">
        <f t="shared" si="2"/>
        <v>625</v>
      </c>
    </row>
    <row r="46" spans="1:10" ht="15.75" thickTop="1" x14ac:dyDescent="0.25">
      <c r="H46" s="3"/>
      <c r="I46" s="3"/>
    </row>
    <row r="47" spans="1:10" ht="15.75" thickBot="1" x14ac:dyDescent="0.3"/>
    <row r="48" spans="1:10" ht="16.5" thickTop="1" thickBot="1" x14ac:dyDescent="0.3">
      <c r="B48" s="27" t="s">
        <v>82</v>
      </c>
      <c r="C48" s="31"/>
      <c r="D48" s="32"/>
      <c r="H48" s="30" t="s">
        <v>10</v>
      </c>
      <c r="I48" s="29"/>
      <c r="J48" s="19">
        <f>AVERAGE(J34,J19,J4)</f>
        <v>0.27052059052059052</v>
      </c>
    </row>
    <row r="49" spans="1:11" ht="16.5" thickTop="1" thickBot="1" x14ac:dyDescent="0.3">
      <c r="B49" s="28" t="s">
        <v>81</v>
      </c>
      <c r="C49" s="28" t="s">
        <v>79</v>
      </c>
      <c r="D49" s="28" t="s">
        <v>80</v>
      </c>
      <c r="H49" s="30" t="s">
        <v>15</v>
      </c>
      <c r="I49" s="29"/>
      <c r="J49" s="9">
        <f>AVERAGE(E34:E45,E19:E30,E4:E15)</f>
        <v>9.0813888888888901</v>
      </c>
      <c r="K49" s="9">
        <f>J49+273</f>
        <v>282.08138888888891</v>
      </c>
    </row>
    <row r="50" spans="1:11" ht="15.75" thickTop="1" x14ac:dyDescent="0.25">
      <c r="B50" s="10">
        <v>1</v>
      </c>
      <c r="C50" s="14">
        <v>0.89861111111111114</v>
      </c>
      <c r="D50" s="14">
        <v>0.90208333333333324</v>
      </c>
    </row>
    <row r="51" spans="1:11" x14ac:dyDescent="0.25">
      <c r="B51" s="10">
        <v>2</v>
      </c>
      <c r="C51" s="15">
        <v>0.90486111111111101</v>
      </c>
      <c r="D51" s="15">
        <v>0.90902777777777777</v>
      </c>
    </row>
    <row r="52" spans="1:11" ht="15.75" thickBot="1" x14ac:dyDescent="0.3">
      <c r="B52" s="5">
        <v>3</v>
      </c>
      <c r="C52" s="16">
        <v>0.91111111111111109</v>
      </c>
      <c r="D52" s="16">
        <v>0.9145833333333333</v>
      </c>
    </row>
    <row r="53" spans="1:11" ht="16.5" thickTop="1" thickBot="1" x14ac:dyDescent="0.3"/>
    <row r="54" spans="1:11" ht="16.5" thickTop="1" thickBot="1" x14ac:dyDescent="0.3">
      <c r="A54" s="27" t="s">
        <v>22</v>
      </c>
      <c r="B54" s="25"/>
      <c r="C54" s="25"/>
      <c r="D54" s="25"/>
      <c r="E54" s="25"/>
      <c r="F54" s="26"/>
    </row>
    <row r="55" spans="1:11" ht="16.5" thickTop="1" thickBot="1" x14ac:dyDescent="0.3">
      <c r="A55" s="28" t="s">
        <v>2</v>
      </c>
      <c r="B55" s="28" t="s">
        <v>3</v>
      </c>
      <c r="C55" s="28" t="s">
        <v>4</v>
      </c>
      <c r="D55" s="28" t="s">
        <v>5</v>
      </c>
      <c r="E55" s="28" t="s">
        <v>6</v>
      </c>
      <c r="F55" s="28" t="s">
        <v>7</v>
      </c>
    </row>
    <row r="56" spans="1:11" ht="15.75" thickTop="1" x14ac:dyDescent="0.25">
      <c r="A56" s="20">
        <v>36526.019594907404</v>
      </c>
      <c r="B56" s="4" t="s">
        <v>0</v>
      </c>
      <c r="C56" s="4" t="s">
        <v>1</v>
      </c>
      <c r="D56" s="4">
        <v>525</v>
      </c>
      <c r="E56" s="4">
        <v>16.84</v>
      </c>
      <c r="F56" s="4">
        <v>33.86</v>
      </c>
    </row>
    <row r="57" spans="1:11" x14ac:dyDescent="0.25">
      <c r="A57" s="21">
        <v>36526.019942129627</v>
      </c>
      <c r="B57" s="10" t="s">
        <v>0</v>
      </c>
      <c r="C57" s="10" t="s">
        <v>1</v>
      </c>
      <c r="D57" s="10">
        <v>525</v>
      </c>
      <c r="E57" s="10">
        <v>16.46</v>
      </c>
      <c r="F57" s="10">
        <v>34.65</v>
      </c>
    </row>
    <row r="58" spans="1:11" x14ac:dyDescent="0.25">
      <c r="A58" s="21">
        <v>36526.020289351851</v>
      </c>
      <c r="B58" s="10" t="s">
        <v>0</v>
      </c>
      <c r="C58" s="10" t="s">
        <v>1</v>
      </c>
      <c r="D58" s="10">
        <v>528</v>
      </c>
      <c r="E58" s="10">
        <v>15.94</v>
      </c>
      <c r="F58" s="10">
        <v>35.51</v>
      </c>
    </row>
    <row r="59" spans="1:11" x14ac:dyDescent="0.25">
      <c r="A59" s="21">
        <v>36526.020636574074</v>
      </c>
      <c r="B59" s="10" t="s">
        <v>0</v>
      </c>
      <c r="C59" s="10" t="s">
        <v>1</v>
      </c>
      <c r="D59" s="10">
        <v>526</v>
      </c>
      <c r="E59" s="10">
        <v>15.39</v>
      </c>
      <c r="F59" s="10">
        <v>36.659999999999997</v>
      </c>
    </row>
    <row r="60" spans="1:11" x14ac:dyDescent="0.25">
      <c r="A60" s="21">
        <v>36526.020983796298</v>
      </c>
      <c r="B60" s="10" t="s">
        <v>0</v>
      </c>
      <c r="C60" s="10" t="s">
        <v>1</v>
      </c>
      <c r="D60" s="10">
        <v>522</v>
      </c>
      <c r="E60" s="10">
        <v>14.83</v>
      </c>
      <c r="F60" s="10">
        <v>37.950000000000003</v>
      </c>
    </row>
    <row r="61" spans="1:11" x14ac:dyDescent="0.25">
      <c r="A61" s="21">
        <v>36526.021331018521</v>
      </c>
      <c r="B61" s="10" t="s">
        <v>0</v>
      </c>
      <c r="C61" s="10" t="s">
        <v>1</v>
      </c>
      <c r="D61" s="10">
        <v>519</v>
      </c>
      <c r="E61" s="10">
        <v>14.24</v>
      </c>
      <c r="F61" s="10">
        <v>39.14</v>
      </c>
    </row>
    <row r="62" spans="1:11" x14ac:dyDescent="0.25">
      <c r="A62" s="21">
        <v>36526.021678240744</v>
      </c>
      <c r="B62" s="10" t="s">
        <v>0</v>
      </c>
      <c r="C62" s="10" t="s">
        <v>1</v>
      </c>
      <c r="D62" s="10">
        <v>519</v>
      </c>
      <c r="E62" s="10">
        <v>13.66</v>
      </c>
      <c r="F62" s="10">
        <v>40.03</v>
      </c>
    </row>
    <row r="63" spans="1:11" x14ac:dyDescent="0.25">
      <c r="A63" s="21">
        <v>36526.02202546296</v>
      </c>
      <c r="B63" s="10" t="s">
        <v>0</v>
      </c>
      <c r="C63" s="10" t="s">
        <v>1</v>
      </c>
      <c r="D63" s="10">
        <v>520</v>
      </c>
      <c r="E63" s="10">
        <v>13.1</v>
      </c>
      <c r="F63" s="10">
        <v>40.92</v>
      </c>
    </row>
    <row r="64" spans="1:11" x14ac:dyDescent="0.25">
      <c r="A64" s="21">
        <v>36526.022372685184</v>
      </c>
      <c r="B64" s="10" t="s">
        <v>0</v>
      </c>
      <c r="C64" s="10" t="s">
        <v>1</v>
      </c>
      <c r="D64" s="10">
        <v>524</v>
      </c>
      <c r="E64" s="10">
        <v>12.61</v>
      </c>
      <c r="F64" s="10">
        <v>42.04</v>
      </c>
    </row>
    <row r="65" spans="1:16" x14ac:dyDescent="0.25">
      <c r="A65" s="21">
        <v>36526.022719907407</v>
      </c>
      <c r="B65" s="10" t="s">
        <v>0</v>
      </c>
      <c r="C65" s="10" t="s">
        <v>1</v>
      </c>
      <c r="D65" s="10">
        <v>521</v>
      </c>
      <c r="E65" s="10">
        <v>12.22</v>
      </c>
      <c r="F65" s="10">
        <v>42.85</v>
      </c>
    </row>
    <row r="66" spans="1:16" x14ac:dyDescent="0.25">
      <c r="A66" s="21">
        <v>36526.02306712963</v>
      </c>
      <c r="B66" s="10" t="s">
        <v>0</v>
      </c>
      <c r="C66" s="10" t="s">
        <v>1</v>
      </c>
      <c r="D66" s="10">
        <v>524</v>
      </c>
      <c r="E66" s="10">
        <v>11.76</v>
      </c>
      <c r="F66" s="10">
        <v>43.66</v>
      </c>
    </row>
    <row r="67" spans="1:16" x14ac:dyDescent="0.25">
      <c r="A67" s="21">
        <v>36526.023414351854</v>
      </c>
      <c r="B67" s="10" t="s">
        <v>0</v>
      </c>
      <c r="C67" s="10" t="s">
        <v>1</v>
      </c>
      <c r="D67" s="10">
        <v>520</v>
      </c>
      <c r="E67" s="10">
        <v>11.38</v>
      </c>
      <c r="F67" s="10">
        <v>44.37</v>
      </c>
    </row>
    <row r="68" spans="1:16" x14ac:dyDescent="0.25">
      <c r="A68" s="21">
        <v>36526.023761574077</v>
      </c>
      <c r="B68" s="10" t="s">
        <v>0</v>
      </c>
      <c r="C68" s="10" t="s">
        <v>1</v>
      </c>
      <c r="D68" s="10">
        <v>523</v>
      </c>
      <c r="E68" s="10">
        <v>11.13</v>
      </c>
      <c r="F68" s="10">
        <v>44.95</v>
      </c>
    </row>
    <row r="69" spans="1:16" x14ac:dyDescent="0.25">
      <c r="A69" s="21">
        <v>36526.024108796293</v>
      </c>
      <c r="B69" s="10" t="s">
        <v>0</v>
      </c>
      <c r="C69" s="10" t="s">
        <v>1</v>
      </c>
      <c r="D69" s="10">
        <v>526</v>
      </c>
      <c r="E69" s="10">
        <v>10.92</v>
      </c>
      <c r="F69" s="10">
        <v>45.69</v>
      </c>
    </row>
    <row r="70" spans="1:16" x14ac:dyDescent="0.25">
      <c r="A70" s="21">
        <v>36526.024456018517</v>
      </c>
      <c r="B70" s="10" t="s">
        <v>0</v>
      </c>
      <c r="C70" s="10" t="s">
        <v>1</v>
      </c>
      <c r="D70" s="10">
        <v>534</v>
      </c>
      <c r="E70" s="10">
        <v>10.76</v>
      </c>
      <c r="F70" s="10">
        <v>46.56</v>
      </c>
    </row>
    <row r="71" spans="1:16" x14ac:dyDescent="0.25">
      <c r="A71" s="21">
        <v>36526.02480324074</v>
      </c>
      <c r="B71" s="10" t="s">
        <v>0</v>
      </c>
      <c r="C71" s="10" t="s">
        <v>1</v>
      </c>
      <c r="D71" s="10">
        <v>544</v>
      </c>
      <c r="E71" s="10">
        <v>10.62</v>
      </c>
      <c r="F71" s="10">
        <v>47.53</v>
      </c>
    </row>
    <row r="72" spans="1:16" x14ac:dyDescent="0.25">
      <c r="A72" s="21">
        <v>36526.025150462963</v>
      </c>
      <c r="B72" s="10" t="s">
        <v>0</v>
      </c>
      <c r="C72" s="10" t="s">
        <v>1</v>
      </c>
      <c r="D72" s="10">
        <v>554</v>
      </c>
      <c r="E72" s="10">
        <v>10.54</v>
      </c>
      <c r="F72" s="10">
        <v>48.56</v>
      </c>
    </row>
    <row r="73" spans="1:16" x14ac:dyDescent="0.25">
      <c r="A73" s="21">
        <v>36526.025497685187</v>
      </c>
      <c r="B73" s="10" t="s">
        <v>0</v>
      </c>
      <c r="C73" s="10" t="s">
        <v>1</v>
      </c>
      <c r="D73" s="10">
        <v>572</v>
      </c>
      <c r="E73" s="10">
        <v>10.5</v>
      </c>
      <c r="F73" s="10">
        <v>49.72</v>
      </c>
    </row>
    <row r="74" spans="1:16" x14ac:dyDescent="0.25">
      <c r="A74" s="21">
        <v>36526.02584490741</v>
      </c>
      <c r="B74" s="10" t="s">
        <v>0</v>
      </c>
      <c r="C74" s="10" t="s">
        <v>1</v>
      </c>
      <c r="D74" s="10">
        <v>586</v>
      </c>
      <c r="E74" s="10">
        <v>10.48</v>
      </c>
      <c r="F74" s="10">
        <v>50.9</v>
      </c>
    </row>
    <row r="75" spans="1:16" x14ac:dyDescent="0.25">
      <c r="A75" s="21">
        <v>36526.026192129626</v>
      </c>
      <c r="B75" s="10" t="s">
        <v>0</v>
      </c>
      <c r="C75" s="10" t="s">
        <v>1</v>
      </c>
      <c r="D75" s="10">
        <v>597</v>
      </c>
      <c r="E75" s="10">
        <v>10.47</v>
      </c>
      <c r="F75" s="10">
        <v>52.12</v>
      </c>
    </row>
    <row r="76" spans="1:16" x14ac:dyDescent="0.25">
      <c r="A76" s="21">
        <v>36526.026539351849</v>
      </c>
      <c r="B76" s="10" t="s">
        <v>0</v>
      </c>
      <c r="C76" s="10" t="s">
        <v>1</v>
      </c>
      <c r="D76" s="10">
        <v>613</v>
      </c>
      <c r="E76" s="10">
        <v>10.48</v>
      </c>
      <c r="F76" s="10">
        <v>53.35</v>
      </c>
    </row>
    <row r="77" spans="1:16" ht="15.75" thickBot="1" x14ac:dyDescent="0.3">
      <c r="A77" s="21">
        <v>36526.026886574073</v>
      </c>
      <c r="B77" s="10" t="s">
        <v>0</v>
      </c>
      <c r="C77" s="10" t="s">
        <v>1</v>
      </c>
      <c r="D77" s="10">
        <v>627</v>
      </c>
      <c r="E77" s="10">
        <v>10.48</v>
      </c>
      <c r="F77" s="10">
        <v>54.54</v>
      </c>
      <c r="J77" s="79"/>
      <c r="K77" s="79"/>
      <c r="L77" s="79"/>
      <c r="M77" s="79"/>
      <c r="N77" s="79"/>
      <c r="O77" s="79"/>
    </row>
    <row r="78" spans="1:16" ht="15" customHeight="1" x14ac:dyDescent="0.25">
      <c r="A78" s="21">
        <v>36526.027233796296</v>
      </c>
      <c r="B78" s="10" t="s">
        <v>0</v>
      </c>
      <c r="C78" s="10" t="s">
        <v>1</v>
      </c>
      <c r="D78" s="10">
        <v>628</v>
      </c>
      <c r="E78" s="10">
        <v>10.4</v>
      </c>
      <c r="F78" s="10">
        <v>55.67</v>
      </c>
      <c r="J78" s="90" t="s">
        <v>130</v>
      </c>
      <c r="K78" s="91"/>
      <c r="L78" s="91"/>
      <c r="M78" s="91"/>
      <c r="N78" s="91"/>
      <c r="O78" s="91"/>
      <c r="P78" s="92"/>
    </row>
    <row r="79" spans="1:16" x14ac:dyDescent="0.25">
      <c r="A79" s="21">
        <v>36526.027581018519</v>
      </c>
      <c r="B79" s="10" t="s">
        <v>0</v>
      </c>
      <c r="C79" s="10" t="s">
        <v>1</v>
      </c>
      <c r="D79" s="10">
        <v>617</v>
      </c>
      <c r="E79" s="10">
        <v>10.220000000000001</v>
      </c>
      <c r="F79" s="10">
        <v>56.04</v>
      </c>
      <c r="J79" s="93"/>
      <c r="K79" s="94"/>
      <c r="L79" s="94"/>
      <c r="M79" s="94"/>
      <c r="N79" s="94"/>
      <c r="O79" s="94"/>
      <c r="P79" s="95"/>
    </row>
    <row r="80" spans="1:16" x14ac:dyDescent="0.25">
      <c r="A80" s="21">
        <v>36526.027928240743</v>
      </c>
      <c r="B80" s="10" t="s">
        <v>0</v>
      </c>
      <c r="C80" s="10" t="s">
        <v>1</v>
      </c>
      <c r="D80" s="10">
        <v>600</v>
      </c>
      <c r="E80" s="10">
        <v>9.9700000000000006</v>
      </c>
      <c r="F80" s="10">
        <v>56.39</v>
      </c>
      <c r="J80" s="86">
        <v>43036.87394675926</v>
      </c>
      <c r="K80" s="87"/>
      <c r="L80" s="3" t="s">
        <v>0</v>
      </c>
      <c r="M80" s="3" t="s">
        <v>1</v>
      </c>
      <c r="N80" s="3">
        <v>574</v>
      </c>
      <c r="O80" s="3">
        <v>22.88</v>
      </c>
      <c r="P80" s="80">
        <v>32.06</v>
      </c>
    </row>
    <row r="81" spans="1:16" x14ac:dyDescent="0.25">
      <c r="A81" s="21">
        <v>36526.028275462966</v>
      </c>
      <c r="B81" s="10" t="s">
        <v>0</v>
      </c>
      <c r="C81" s="10" t="s">
        <v>1</v>
      </c>
      <c r="D81" s="10">
        <v>586</v>
      </c>
      <c r="E81" s="10">
        <v>9.68</v>
      </c>
      <c r="F81" s="10">
        <v>56.55</v>
      </c>
      <c r="J81" s="86">
        <v>43036.874282407407</v>
      </c>
      <c r="K81" s="87"/>
      <c r="L81" s="3" t="s">
        <v>0</v>
      </c>
      <c r="M81" s="3" t="s">
        <v>1</v>
      </c>
      <c r="N81" s="3">
        <v>585</v>
      </c>
      <c r="O81" s="3">
        <v>22.96</v>
      </c>
      <c r="P81" s="80">
        <v>32.03</v>
      </c>
    </row>
    <row r="82" spans="1:16" x14ac:dyDescent="0.25">
      <c r="A82" s="21">
        <v>36526.028622685182</v>
      </c>
      <c r="B82" s="10" t="s">
        <v>0</v>
      </c>
      <c r="C82" s="10" t="s">
        <v>1</v>
      </c>
      <c r="D82" s="10">
        <v>578</v>
      </c>
      <c r="E82" s="10">
        <v>9.3800000000000008</v>
      </c>
      <c r="F82" s="10">
        <v>56.86</v>
      </c>
      <c r="J82" s="86">
        <v>36526.000162037039</v>
      </c>
      <c r="K82" s="87"/>
      <c r="L82" s="3" t="s">
        <v>0</v>
      </c>
      <c r="M82" s="3" t="s">
        <v>1</v>
      </c>
      <c r="N82" s="3">
        <v>623</v>
      </c>
      <c r="O82" s="3">
        <v>23.24</v>
      </c>
      <c r="P82" s="80">
        <v>31.92</v>
      </c>
    </row>
    <row r="83" spans="1:16" ht="15.75" thickBot="1" x14ac:dyDescent="0.3">
      <c r="A83" s="21">
        <v>36526.028969907406</v>
      </c>
      <c r="B83" s="10" t="s">
        <v>0</v>
      </c>
      <c r="C83" s="10" t="s">
        <v>1</v>
      </c>
      <c r="D83" s="10">
        <v>569</v>
      </c>
      <c r="E83" s="10">
        <v>9.08</v>
      </c>
      <c r="F83" s="10">
        <v>57.14</v>
      </c>
      <c r="J83" s="88">
        <v>36526.000497685185</v>
      </c>
      <c r="K83" s="89"/>
      <c r="L83" s="81" t="s">
        <v>0</v>
      </c>
      <c r="M83" s="81" t="s">
        <v>1</v>
      </c>
      <c r="N83" s="81">
        <v>645</v>
      </c>
      <c r="O83" s="81">
        <v>23.38</v>
      </c>
      <c r="P83" s="82">
        <v>31.89</v>
      </c>
    </row>
    <row r="84" spans="1:16" x14ac:dyDescent="0.25">
      <c r="A84" s="21">
        <v>36526.029317129629</v>
      </c>
      <c r="B84" s="10" t="s">
        <v>0</v>
      </c>
      <c r="C84" s="10" t="s">
        <v>1</v>
      </c>
      <c r="D84" s="10">
        <v>562</v>
      </c>
      <c r="E84" s="10">
        <v>8.77</v>
      </c>
      <c r="F84" s="10">
        <v>57.11</v>
      </c>
    </row>
    <row r="85" spans="1:16" x14ac:dyDescent="0.25">
      <c r="A85" s="21">
        <v>36526.029664351852</v>
      </c>
      <c r="B85" s="10" t="s">
        <v>0</v>
      </c>
      <c r="C85" s="10" t="s">
        <v>1</v>
      </c>
      <c r="D85" s="10">
        <v>565</v>
      </c>
      <c r="E85" s="10">
        <v>8.48</v>
      </c>
      <c r="F85" s="10">
        <v>57.2</v>
      </c>
    </row>
    <row r="86" spans="1:16" x14ac:dyDescent="0.25">
      <c r="A86" s="21">
        <v>36526.030011574076</v>
      </c>
      <c r="B86" s="10" t="s">
        <v>0</v>
      </c>
      <c r="C86" s="10" t="s">
        <v>1</v>
      </c>
      <c r="D86" s="10">
        <v>560</v>
      </c>
      <c r="E86" s="10">
        <v>8.3000000000000007</v>
      </c>
      <c r="F86" s="10">
        <v>57.68</v>
      </c>
    </row>
    <row r="87" spans="1:16" x14ac:dyDescent="0.25">
      <c r="A87" s="21">
        <v>36526.030358796299</v>
      </c>
      <c r="B87" s="10" t="s">
        <v>0</v>
      </c>
      <c r="C87" s="10" t="s">
        <v>1</v>
      </c>
      <c r="D87" s="10">
        <v>565</v>
      </c>
      <c r="E87" s="10">
        <v>8.16</v>
      </c>
      <c r="F87" s="10">
        <v>58.21</v>
      </c>
    </row>
    <row r="88" spans="1:16" x14ac:dyDescent="0.25">
      <c r="A88" s="21">
        <v>36526.030706018515</v>
      </c>
      <c r="B88" s="10" t="s">
        <v>0</v>
      </c>
      <c r="C88" s="10" t="s">
        <v>1</v>
      </c>
      <c r="D88" s="10">
        <v>566</v>
      </c>
      <c r="E88" s="10">
        <v>8.1</v>
      </c>
      <c r="F88" s="10">
        <v>58.74</v>
      </c>
    </row>
    <row r="89" spans="1:16" x14ac:dyDescent="0.25">
      <c r="A89" s="21">
        <v>36526.031053240738</v>
      </c>
      <c r="B89" s="10" t="s">
        <v>0</v>
      </c>
      <c r="C89" s="10" t="s">
        <v>1</v>
      </c>
      <c r="D89" s="10">
        <v>574</v>
      </c>
      <c r="E89" s="10">
        <v>8.07</v>
      </c>
      <c r="F89" s="10">
        <v>59.35</v>
      </c>
    </row>
    <row r="90" spans="1:16" x14ac:dyDescent="0.25">
      <c r="A90" s="21">
        <v>36526.031400462962</v>
      </c>
      <c r="B90" s="10" t="s">
        <v>0</v>
      </c>
      <c r="C90" s="10" t="s">
        <v>1</v>
      </c>
      <c r="D90" s="10">
        <v>584</v>
      </c>
      <c r="E90" s="10">
        <v>8.1</v>
      </c>
      <c r="F90" s="10">
        <v>60.05</v>
      </c>
    </row>
    <row r="91" spans="1:16" x14ac:dyDescent="0.25">
      <c r="A91" s="21">
        <v>36526.031747685185</v>
      </c>
      <c r="B91" s="10" t="s">
        <v>0</v>
      </c>
      <c r="C91" s="10" t="s">
        <v>1</v>
      </c>
      <c r="D91" s="10">
        <v>593</v>
      </c>
      <c r="E91" s="10">
        <v>8.14</v>
      </c>
      <c r="F91" s="10">
        <v>60.82</v>
      </c>
    </row>
    <row r="92" spans="1:16" x14ac:dyDescent="0.25">
      <c r="A92" s="21">
        <v>36526.032094907408</v>
      </c>
      <c r="B92" s="10" t="s">
        <v>0</v>
      </c>
      <c r="C92" s="10" t="s">
        <v>1</v>
      </c>
      <c r="D92" s="10">
        <v>596</v>
      </c>
      <c r="E92" s="10">
        <v>8.2200000000000006</v>
      </c>
      <c r="F92" s="10">
        <v>61.95</v>
      </c>
    </row>
    <row r="93" spans="1:16" x14ac:dyDescent="0.25">
      <c r="A93" s="21">
        <v>36526.032442129632</v>
      </c>
      <c r="B93" s="10" t="s">
        <v>0</v>
      </c>
      <c r="C93" s="10" t="s">
        <v>1</v>
      </c>
      <c r="D93" s="10">
        <v>607</v>
      </c>
      <c r="E93" s="10">
        <v>8.34</v>
      </c>
      <c r="F93" s="10">
        <v>63.26</v>
      </c>
    </row>
    <row r="94" spans="1:16" x14ac:dyDescent="0.25">
      <c r="A94" s="21">
        <v>36526.032789351855</v>
      </c>
      <c r="B94" s="10" t="s">
        <v>0</v>
      </c>
      <c r="C94" s="10" t="s">
        <v>1</v>
      </c>
      <c r="D94" s="10">
        <v>616</v>
      </c>
      <c r="E94" s="10">
        <v>8.4700000000000006</v>
      </c>
      <c r="F94" s="10">
        <v>64.489999999999995</v>
      </c>
    </row>
    <row r="95" spans="1:16" x14ac:dyDescent="0.25">
      <c r="A95" s="21">
        <v>36526.033136574071</v>
      </c>
      <c r="B95" s="10" t="s">
        <v>0</v>
      </c>
      <c r="C95" s="10" t="s">
        <v>1</v>
      </c>
      <c r="D95" s="10">
        <v>630</v>
      </c>
      <c r="E95" s="10">
        <v>8.56</v>
      </c>
      <c r="F95" s="10">
        <v>65.86</v>
      </c>
    </row>
    <row r="96" spans="1:16" x14ac:dyDescent="0.25">
      <c r="A96" s="21">
        <v>36526.033483796295</v>
      </c>
      <c r="B96" s="10" t="s">
        <v>0</v>
      </c>
      <c r="C96" s="10" t="s">
        <v>1</v>
      </c>
      <c r="D96" s="10">
        <v>646</v>
      </c>
      <c r="E96" s="10">
        <v>8.66</v>
      </c>
      <c r="F96" s="10">
        <v>66.83</v>
      </c>
    </row>
    <row r="97" spans="1:6" x14ac:dyDescent="0.25">
      <c r="A97" s="21">
        <v>36526.033831018518</v>
      </c>
      <c r="B97" s="10" t="s">
        <v>0</v>
      </c>
      <c r="C97" s="10" t="s">
        <v>1</v>
      </c>
      <c r="D97" s="10">
        <v>643</v>
      </c>
      <c r="E97" s="10">
        <v>8.59</v>
      </c>
      <c r="F97" s="10">
        <v>66.83</v>
      </c>
    </row>
    <row r="98" spans="1:6" x14ac:dyDescent="0.25">
      <c r="A98" s="21">
        <v>36526.034178240741</v>
      </c>
      <c r="B98" s="10" t="s">
        <v>0</v>
      </c>
      <c r="C98" s="10" t="s">
        <v>1</v>
      </c>
      <c r="D98" s="10">
        <v>641</v>
      </c>
      <c r="E98" s="10">
        <v>8.51</v>
      </c>
      <c r="F98" s="10">
        <v>67.13</v>
      </c>
    </row>
    <row r="99" spans="1:6" x14ac:dyDescent="0.25">
      <c r="A99" s="21">
        <v>36526.034525462965</v>
      </c>
      <c r="B99" s="10" t="s">
        <v>0</v>
      </c>
      <c r="C99" s="10" t="s">
        <v>1</v>
      </c>
      <c r="D99" s="10">
        <v>633</v>
      </c>
      <c r="E99" s="10">
        <v>8.34</v>
      </c>
      <c r="F99" s="10">
        <v>67.55</v>
      </c>
    </row>
    <row r="100" spans="1:6" x14ac:dyDescent="0.25">
      <c r="A100" s="21">
        <v>36526.034872685188</v>
      </c>
      <c r="B100" s="10" t="s">
        <v>0</v>
      </c>
      <c r="C100" s="10" t="s">
        <v>1</v>
      </c>
      <c r="D100" s="10">
        <v>618</v>
      </c>
      <c r="E100" s="10">
        <v>8.19</v>
      </c>
      <c r="F100" s="10">
        <v>67.72</v>
      </c>
    </row>
    <row r="101" spans="1:6" x14ac:dyDescent="0.25">
      <c r="A101" s="21">
        <v>36526.035219907404</v>
      </c>
      <c r="B101" s="10" t="s">
        <v>0</v>
      </c>
      <c r="C101" s="10" t="s">
        <v>1</v>
      </c>
      <c r="D101" s="10">
        <v>609</v>
      </c>
      <c r="E101" s="10">
        <v>8.06</v>
      </c>
      <c r="F101" s="10">
        <v>67.78</v>
      </c>
    </row>
    <row r="102" spans="1:6" x14ac:dyDescent="0.25">
      <c r="A102" s="21">
        <v>36526.035567129627</v>
      </c>
      <c r="B102" s="10" t="s">
        <v>0</v>
      </c>
      <c r="C102" s="10" t="s">
        <v>1</v>
      </c>
      <c r="D102" s="10">
        <v>601</v>
      </c>
      <c r="E102" s="10">
        <v>7.88</v>
      </c>
      <c r="F102" s="10">
        <v>67.78</v>
      </c>
    </row>
    <row r="103" spans="1:6" x14ac:dyDescent="0.25">
      <c r="A103" s="21">
        <v>36526.035914351851</v>
      </c>
      <c r="B103" s="10" t="s">
        <v>0</v>
      </c>
      <c r="C103" s="10" t="s">
        <v>1</v>
      </c>
      <c r="D103" s="10">
        <v>599</v>
      </c>
      <c r="E103" s="10">
        <v>7.7</v>
      </c>
      <c r="F103" s="10">
        <v>67.87</v>
      </c>
    </row>
    <row r="104" spans="1:6" x14ac:dyDescent="0.25">
      <c r="A104" s="21">
        <v>36526.036261574074</v>
      </c>
      <c r="B104" s="10" t="s">
        <v>0</v>
      </c>
      <c r="C104" s="10" t="s">
        <v>1</v>
      </c>
      <c r="D104" s="10">
        <v>600</v>
      </c>
      <c r="E104" s="10">
        <v>7.6</v>
      </c>
      <c r="F104" s="10">
        <v>68.05</v>
      </c>
    </row>
    <row r="105" spans="1:6" x14ac:dyDescent="0.25">
      <c r="A105" s="21">
        <v>36526.036608796298</v>
      </c>
      <c r="B105" s="10" t="s">
        <v>0</v>
      </c>
      <c r="C105" s="10" t="s">
        <v>1</v>
      </c>
      <c r="D105" s="10">
        <v>599</v>
      </c>
      <c r="E105" s="10">
        <v>7.55</v>
      </c>
      <c r="F105" s="10">
        <v>68.290000000000006</v>
      </c>
    </row>
    <row r="106" spans="1:6" x14ac:dyDescent="0.25">
      <c r="A106" s="21">
        <v>36526.036956018521</v>
      </c>
      <c r="B106" s="10" t="s">
        <v>0</v>
      </c>
      <c r="C106" s="10" t="s">
        <v>1</v>
      </c>
      <c r="D106" s="10">
        <v>596</v>
      </c>
      <c r="E106" s="10">
        <v>7.52</v>
      </c>
      <c r="F106" s="10">
        <v>68.56</v>
      </c>
    </row>
    <row r="107" spans="1:6" x14ac:dyDescent="0.25">
      <c r="A107" s="21">
        <v>36526.037303240744</v>
      </c>
      <c r="B107" s="10" t="s">
        <v>0</v>
      </c>
      <c r="C107" s="10" t="s">
        <v>1</v>
      </c>
      <c r="D107" s="10">
        <v>588</v>
      </c>
      <c r="E107" s="10">
        <v>7.8</v>
      </c>
      <c r="F107" s="10">
        <v>69.12</v>
      </c>
    </row>
    <row r="108" spans="1:6" x14ac:dyDescent="0.25">
      <c r="A108" s="21">
        <v>36526.03765046296</v>
      </c>
      <c r="B108" s="10" t="s">
        <v>0</v>
      </c>
      <c r="C108" s="10" t="s">
        <v>1</v>
      </c>
      <c r="D108" s="10">
        <v>594</v>
      </c>
      <c r="E108" s="10">
        <v>8.1</v>
      </c>
      <c r="F108" s="10">
        <v>72.78</v>
      </c>
    </row>
    <row r="109" spans="1:6" x14ac:dyDescent="0.25">
      <c r="A109" s="21">
        <v>36526.037997685184</v>
      </c>
      <c r="B109" s="10" t="s">
        <v>0</v>
      </c>
      <c r="C109" s="10" t="s">
        <v>1</v>
      </c>
      <c r="D109" s="10">
        <v>607</v>
      </c>
      <c r="E109" s="10">
        <v>8.43</v>
      </c>
      <c r="F109" s="10">
        <v>75.48</v>
      </c>
    </row>
    <row r="110" spans="1:6" x14ac:dyDescent="0.25">
      <c r="A110" s="21">
        <v>36526.038344907407</v>
      </c>
      <c r="B110" s="10" t="s">
        <v>0</v>
      </c>
      <c r="C110" s="10" t="s">
        <v>1</v>
      </c>
      <c r="D110" s="10">
        <v>613</v>
      </c>
      <c r="E110" s="10">
        <v>8.65</v>
      </c>
      <c r="F110" s="10">
        <v>77.3</v>
      </c>
    </row>
    <row r="111" spans="1:6" x14ac:dyDescent="0.25">
      <c r="A111" s="21">
        <v>36526.03869212963</v>
      </c>
      <c r="B111" s="10" t="s">
        <v>0</v>
      </c>
      <c r="C111" s="10" t="s">
        <v>1</v>
      </c>
      <c r="D111" s="10">
        <v>621</v>
      </c>
      <c r="E111" s="10">
        <v>8.7799999999999994</v>
      </c>
      <c r="F111" s="10">
        <v>78.34</v>
      </c>
    </row>
    <row r="112" spans="1:6" x14ac:dyDescent="0.25">
      <c r="A112" s="21">
        <v>36526.039039351854</v>
      </c>
      <c r="B112" s="10" t="s">
        <v>0</v>
      </c>
      <c r="C112" s="10" t="s">
        <v>1</v>
      </c>
      <c r="D112" s="10">
        <v>631</v>
      </c>
      <c r="E112" s="10">
        <v>8.9</v>
      </c>
      <c r="F112" s="10">
        <v>79.180000000000007</v>
      </c>
    </row>
    <row r="113" spans="1:7" x14ac:dyDescent="0.25">
      <c r="A113" s="21">
        <v>36526.039386574077</v>
      </c>
      <c r="B113" s="10" t="s">
        <v>0</v>
      </c>
      <c r="C113" s="10" t="s">
        <v>1</v>
      </c>
      <c r="D113" s="10">
        <v>638</v>
      </c>
      <c r="E113" s="10">
        <v>8.98</v>
      </c>
      <c r="F113" s="10">
        <v>79.989999999999995</v>
      </c>
    </row>
    <row r="114" spans="1:7" x14ac:dyDescent="0.25">
      <c r="A114" s="21">
        <v>36526.039733796293</v>
      </c>
      <c r="B114" s="10" t="s">
        <v>0</v>
      </c>
      <c r="C114" s="10" t="s">
        <v>1</v>
      </c>
      <c r="D114" s="10">
        <v>634</v>
      </c>
      <c r="E114" s="10">
        <v>9.02</v>
      </c>
      <c r="F114" s="10">
        <v>80.28</v>
      </c>
    </row>
    <row r="115" spans="1:7" x14ac:dyDescent="0.25">
      <c r="A115" s="21">
        <v>36526.040081018517</v>
      </c>
      <c r="B115" s="10" t="s">
        <v>0</v>
      </c>
      <c r="C115" s="10" t="s">
        <v>1</v>
      </c>
      <c r="D115" s="10">
        <v>625</v>
      </c>
      <c r="E115" s="10">
        <v>8.89</v>
      </c>
      <c r="F115" s="10">
        <v>79.849999999999994</v>
      </c>
    </row>
    <row r="116" spans="1:7" x14ac:dyDescent="0.25">
      <c r="A116" s="21">
        <v>36526.04042824074</v>
      </c>
      <c r="B116" s="10" t="s">
        <v>0</v>
      </c>
      <c r="C116" s="10" t="s">
        <v>1</v>
      </c>
      <c r="D116" s="10">
        <v>621</v>
      </c>
      <c r="E116" s="10">
        <v>8.7799999999999994</v>
      </c>
      <c r="F116" s="10">
        <v>79.790000000000006</v>
      </c>
    </row>
    <row r="117" spans="1:7" x14ac:dyDescent="0.25">
      <c r="A117" s="21">
        <v>36526.040775462963</v>
      </c>
      <c r="B117" s="10" t="s">
        <v>0</v>
      </c>
      <c r="C117" s="7" t="s">
        <v>1</v>
      </c>
      <c r="D117" s="10">
        <v>615</v>
      </c>
      <c r="E117" s="10">
        <v>8.7200000000000006</v>
      </c>
      <c r="F117" s="10">
        <v>80.08</v>
      </c>
    </row>
    <row r="118" spans="1:7" x14ac:dyDescent="0.25">
      <c r="A118" s="21">
        <v>36526.041122685187</v>
      </c>
      <c r="B118" s="10" t="s">
        <v>0</v>
      </c>
      <c r="C118" s="7" t="s">
        <v>1</v>
      </c>
      <c r="D118" s="10">
        <v>612</v>
      </c>
      <c r="E118" s="10">
        <v>8.66</v>
      </c>
      <c r="F118" s="10">
        <v>80.31</v>
      </c>
      <c r="G118" s="3"/>
    </row>
    <row r="119" spans="1:7" x14ac:dyDescent="0.25">
      <c r="A119" s="21">
        <v>36526.04146990741</v>
      </c>
      <c r="B119" s="10" t="s">
        <v>0</v>
      </c>
      <c r="C119" s="7" t="s">
        <v>1</v>
      </c>
      <c r="D119" s="10">
        <v>614</v>
      </c>
      <c r="E119" s="10">
        <v>8.61</v>
      </c>
      <c r="F119" s="10">
        <v>80.45</v>
      </c>
    </row>
    <row r="120" spans="1:7" x14ac:dyDescent="0.25">
      <c r="A120" s="21">
        <v>36526.041817129626</v>
      </c>
      <c r="B120" s="10" t="s">
        <v>0</v>
      </c>
      <c r="C120" s="7" t="s">
        <v>1</v>
      </c>
      <c r="D120" s="10">
        <v>613</v>
      </c>
      <c r="E120" s="10">
        <v>8.56</v>
      </c>
      <c r="F120" s="10">
        <v>80.540000000000006</v>
      </c>
    </row>
    <row r="121" spans="1:7" x14ac:dyDescent="0.25">
      <c r="A121" s="21">
        <v>36526.042164351849</v>
      </c>
      <c r="B121" s="10" t="s">
        <v>0</v>
      </c>
      <c r="C121" s="7" t="s">
        <v>1</v>
      </c>
      <c r="D121" s="10">
        <v>605</v>
      </c>
      <c r="E121" s="10">
        <v>8.5299999999999994</v>
      </c>
      <c r="F121" s="10">
        <v>80.63</v>
      </c>
    </row>
    <row r="122" spans="1:7" x14ac:dyDescent="0.25">
      <c r="A122" s="21">
        <v>36526.042511574073</v>
      </c>
      <c r="B122" s="10" t="s">
        <v>0</v>
      </c>
      <c r="C122" s="7" t="s">
        <v>1</v>
      </c>
      <c r="D122" s="10">
        <v>605</v>
      </c>
      <c r="E122" s="10">
        <v>8.5</v>
      </c>
      <c r="F122" s="10">
        <v>80.650000000000006</v>
      </c>
    </row>
    <row r="123" spans="1:7" x14ac:dyDescent="0.25">
      <c r="A123" s="21">
        <v>36526.042858796296</v>
      </c>
      <c r="B123" s="10" t="s">
        <v>0</v>
      </c>
      <c r="C123" s="7" t="s">
        <v>1</v>
      </c>
      <c r="D123" s="10">
        <v>593</v>
      </c>
      <c r="E123" s="10">
        <v>8.4600000000000009</v>
      </c>
      <c r="F123" s="10">
        <v>80.709999999999994</v>
      </c>
    </row>
    <row r="124" spans="1:7" x14ac:dyDescent="0.25">
      <c r="A124" s="21">
        <v>36526.043206018519</v>
      </c>
      <c r="B124" s="10" t="s">
        <v>0</v>
      </c>
      <c r="C124" s="7" t="s">
        <v>1</v>
      </c>
      <c r="D124" s="10">
        <v>595</v>
      </c>
      <c r="E124" s="10">
        <v>8.42</v>
      </c>
      <c r="F124" s="10">
        <v>80.739999999999995</v>
      </c>
    </row>
    <row r="125" spans="1:7" x14ac:dyDescent="0.25">
      <c r="A125" s="21">
        <v>36526.043553240743</v>
      </c>
      <c r="B125" s="10" t="s">
        <v>0</v>
      </c>
      <c r="C125" s="7" t="s">
        <v>1</v>
      </c>
      <c r="D125" s="10">
        <v>589</v>
      </c>
      <c r="E125" s="10">
        <v>8.3800000000000008</v>
      </c>
      <c r="F125" s="10">
        <v>80.77</v>
      </c>
    </row>
    <row r="126" spans="1:7" x14ac:dyDescent="0.25">
      <c r="A126" s="21">
        <v>36526.043900462966</v>
      </c>
      <c r="B126" s="10" t="s">
        <v>0</v>
      </c>
      <c r="C126" s="7" t="s">
        <v>1</v>
      </c>
      <c r="D126" s="10">
        <v>589</v>
      </c>
      <c r="E126" s="10">
        <v>8.35</v>
      </c>
      <c r="F126" s="10">
        <v>80.77</v>
      </c>
    </row>
    <row r="127" spans="1:7" ht="15.75" thickBot="1" x14ac:dyDescent="0.3">
      <c r="A127" s="22">
        <v>36526.044247685182</v>
      </c>
      <c r="B127" s="5" t="s">
        <v>0</v>
      </c>
      <c r="C127" s="6" t="s">
        <v>1</v>
      </c>
      <c r="D127" s="5">
        <v>586</v>
      </c>
      <c r="E127" s="5">
        <v>8.32</v>
      </c>
      <c r="F127" s="5">
        <v>80.8</v>
      </c>
    </row>
    <row r="128" spans="1:7" ht="15.75" thickTop="1" x14ac:dyDescent="0.25"/>
    <row r="130" ht="28.5" customHeight="1" x14ac:dyDescent="0.25"/>
  </sheetData>
  <mergeCells count="5">
    <mergeCell ref="J81:K81"/>
    <mergeCell ref="J82:K82"/>
    <mergeCell ref="J83:K83"/>
    <mergeCell ref="J78:P79"/>
    <mergeCell ref="J80:K8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29"/>
  <sheetViews>
    <sheetView topLeftCell="A43" workbookViewId="0">
      <selection activeCell="G128" sqref="G128"/>
    </sheetView>
  </sheetViews>
  <sheetFormatPr defaultRowHeight="15" x14ac:dyDescent="0.25"/>
  <cols>
    <col min="1" max="1" width="17.85546875" customWidth="1"/>
  </cols>
  <sheetData>
    <row r="1" spans="1:10" ht="27" thickBot="1" x14ac:dyDescent="0.45">
      <c r="A1" s="40" t="s">
        <v>85</v>
      </c>
    </row>
    <row r="2" spans="1:10" ht="16.5" thickTop="1" thickBot="1" x14ac:dyDescent="0.3">
      <c r="A2" s="27" t="s">
        <v>19</v>
      </c>
      <c r="B2" s="25"/>
      <c r="C2" s="25"/>
      <c r="D2" s="25"/>
      <c r="E2" s="25"/>
      <c r="F2" s="26"/>
    </row>
    <row r="3" spans="1:10" ht="16.5" thickTop="1" thickBot="1" x14ac:dyDescent="0.3">
      <c r="A3" s="28" t="s">
        <v>2</v>
      </c>
      <c r="B3" s="28" t="s">
        <v>3</v>
      </c>
      <c r="C3" s="28" t="s">
        <v>4</v>
      </c>
      <c r="D3" s="29" t="s">
        <v>5</v>
      </c>
      <c r="E3" s="28" t="s">
        <v>6</v>
      </c>
      <c r="F3" s="28" t="s">
        <v>7</v>
      </c>
      <c r="H3" s="28" t="s">
        <v>8</v>
      </c>
      <c r="I3" s="68" t="s">
        <v>5</v>
      </c>
      <c r="J3" s="28" t="s">
        <v>9</v>
      </c>
    </row>
    <row r="4" spans="1:10" ht="16.5" thickTop="1" thickBot="1" x14ac:dyDescent="0.3">
      <c r="A4" s="20">
        <v>43037.046087962961</v>
      </c>
      <c r="B4" s="4" t="s">
        <v>0</v>
      </c>
      <c r="C4" s="10" t="s">
        <v>1</v>
      </c>
      <c r="D4" s="4">
        <v>479</v>
      </c>
      <c r="E4" s="4">
        <v>12.95</v>
      </c>
      <c r="F4" s="10">
        <v>66.11</v>
      </c>
      <c r="H4" s="17">
        <v>0</v>
      </c>
      <c r="I4" s="4">
        <f>D4</f>
        <v>479</v>
      </c>
      <c r="J4" s="36">
        <f>SLOPE(I4:I15,H4:H15)</f>
        <v>0.20897435897435898</v>
      </c>
    </row>
    <row r="5" spans="1:10" ht="15.75" thickTop="1" x14ac:dyDescent="0.25">
      <c r="A5" s="21">
        <v>43037.046435185184</v>
      </c>
      <c r="B5" s="10" t="s">
        <v>0</v>
      </c>
      <c r="C5" s="10" t="s">
        <v>1</v>
      </c>
      <c r="D5" s="10">
        <v>468</v>
      </c>
      <c r="E5" s="10">
        <v>12.58</v>
      </c>
      <c r="F5" s="10">
        <v>68.08</v>
      </c>
      <c r="H5" s="18">
        <v>30</v>
      </c>
      <c r="I5" s="10">
        <f t="shared" ref="I5:I15" si="0">D5</f>
        <v>468</v>
      </c>
    </row>
    <row r="6" spans="1:10" x14ac:dyDescent="0.25">
      <c r="A6" s="21">
        <v>43037.046782407408</v>
      </c>
      <c r="B6" s="10" t="s">
        <v>0</v>
      </c>
      <c r="C6" s="10" t="s">
        <v>1</v>
      </c>
      <c r="D6" s="10">
        <v>468</v>
      </c>
      <c r="E6" s="10">
        <v>12.26</v>
      </c>
      <c r="F6" s="10">
        <v>69.989999999999995</v>
      </c>
      <c r="H6" s="18">
        <v>60</v>
      </c>
      <c r="I6" s="10">
        <f t="shared" si="0"/>
        <v>468</v>
      </c>
    </row>
    <row r="7" spans="1:10" x14ac:dyDescent="0.25">
      <c r="A7" s="21">
        <v>43037.047129629631</v>
      </c>
      <c r="B7" s="10" t="s">
        <v>0</v>
      </c>
      <c r="C7" s="10" t="s">
        <v>1</v>
      </c>
      <c r="D7" s="10">
        <v>474</v>
      </c>
      <c r="E7" s="10">
        <v>11.99</v>
      </c>
      <c r="F7" s="10">
        <v>71.77</v>
      </c>
      <c r="H7" s="18">
        <v>90</v>
      </c>
      <c r="I7" s="10">
        <f t="shared" si="0"/>
        <v>474</v>
      </c>
    </row>
    <row r="8" spans="1:10" x14ac:dyDescent="0.25">
      <c r="A8" s="21">
        <v>43037.047476851854</v>
      </c>
      <c r="B8" s="10" t="s">
        <v>0</v>
      </c>
      <c r="C8" s="10" t="s">
        <v>1</v>
      </c>
      <c r="D8" s="10">
        <v>480</v>
      </c>
      <c r="E8" s="10">
        <v>11.76</v>
      </c>
      <c r="F8" s="10">
        <v>73.38</v>
      </c>
      <c r="H8" s="18">
        <v>120</v>
      </c>
      <c r="I8" s="10">
        <f t="shared" si="0"/>
        <v>480</v>
      </c>
    </row>
    <row r="9" spans="1:10" x14ac:dyDescent="0.25">
      <c r="A9" s="21">
        <v>43037.047824074078</v>
      </c>
      <c r="B9" s="10" t="s">
        <v>0</v>
      </c>
      <c r="C9" s="10" t="s">
        <v>1</v>
      </c>
      <c r="D9" s="10">
        <v>489</v>
      </c>
      <c r="E9" s="10">
        <v>11.56</v>
      </c>
      <c r="F9" s="10">
        <v>74.819999999999993</v>
      </c>
      <c r="H9" s="18">
        <v>150</v>
      </c>
      <c r="I9" s="10">
        <f t="shared" si="0"/>
        <v>489</v>
      </c>
    </row>
    <row r="10" spans="1:10" x14ac:dyDescent="0.25">
      <c r="A10" s="21">
        <v>43037.048171296294</v>
      </c>
      <c r="B10" s="10" t="s">
        <v>0</v>
      </c>
      <c r="C10" s="10" t="s">
        <v>1</v>
      </c>
      <c r="D10" s="10">
        <v>496</v>
      </c>
      <c r="E10" s="10">
        <v>11.36</v>
      </c>
      <c r="F10" s="10">
        <v>76.03</v>
      </c>
      <c r="H10" s="18">
        <v>180</v>
      </c>
      <c r="I10" s="10">
        <f t="shared" si="0"/>
        <v>496</v>
      </c>
    </row>
    <row r="11" spans="1:10" x14ac:dyDescent="0.25">
      <c r="A11" s="21">
        <v>43037.048518518517</v>
      </c>
      <c r="B11" s="10" t="s">
        <v>0</v>
      </c>
      <c r="C11" s="10" t="s">
        <v>1</v>
      </c>
      <c r="D11" s="10">
        <v>503</v>
      </c>
      <c r="E11" s="10">
        <v>11.2</v>
      </c>
      <c r="F11" s="10">
        <v>77.16</v>
      </c>
      <c r="H11" s="18">
        <v>210</v>
      </c>
      <c r="I11" s="10">
        <f t="shared" si="0"/>
        <v>503</v>
      </c>
    </row>
    <row r="12" spans="1:10" x14ac:dyDescent="0.25">
      <c r="A12" s="21">
        <v>43037.04886574074</v>
      </c>
      <c r="B12" s="10" t="s">
        <v>0</v>
      </c>
      <c r="C12" s="10" t="s">
        <v>1</v>
      </c>
      <c r="D12" s="10">
        <v>512</v>
      </c>
      <c r="E12" s="10">
        <v>11.06</v>
      </c>
      <c r="F12" s="10">
        <v>78.11</v>
      </c>
      <c r="H12" s="18">
        <v>240</v>
      </c>
      <c r="I12" s="10">
        <f t="shared" si="0"/>
        <v>512</v>
      </c>
    </row>
    <row r="13" spans="1:10" x14ac:dyDescent="0.25">
      <c r="A13" s="21">
        <v>43037.049212962964</v>
      </c>
      <c r="B13" s="10" t="s">
        <v>0</v>
      </c>
      <c r="C13" s="10" t="s">
        <v>1</v>
      </c>
      <c r="D13" s="10">
        <v>523</v>
      </c>
      <c r="E13" s="10">
        <v>10.94</v>
      </c>
      <c r="F13" s="10">
        <v>78.92</v>
      </c>
      <c r="H13" s="18">
        <v>270</v>
      </c>
      <c r="I13" s="10">
        <f t="shared" si="0"/>
        <v>523</v>
      </c>
    </row>
    <row r="14" spans="1:10" x14ac:dyDescent="0.25">
      <c r="A14" s="21">
        <v>43037.049560185187</v>
      </c>
      <c r="B14" s="10" t="s">
        <v>0</v>
      </c>
      <c r="C14" s="10" t="s">
        <v>1</v>
      </c>
      <c r="D14" s="10">
        <v>535</v>
      </c>
      <c r="E14" s="10">
        <v>10.82</v>
      </c>
      <c r="F14" s="10">
        <v>79.53</v>
      </c>
      <c r="H14" s="18">
        <v>300</v>
      </c>
      <c r="I14" s="10">
        <f t="shared" si="0"/>
        <v>535</v>
      </c>
    </row>
    <row r="15" spans="1:10" ht="15.75" thickBot="1" x14ac:dyDescent="0.3">
      <c r="A15" s="22">
        <v>43037.049907407411</v>
      </c>
      <c r="B15" s="5" t="s">
        <v>0</v>
      </c>
      <c r="C15" s="5" t="s">
        <v>1</v>
      </c>
      <c r="D15" s="5">
        <v>528</v>
      </c>
      <c r="E15" s="5">
        <v>10.7</v>
      </c>
      <c r="F15" s="5">
        <v>79.900000000000006</v>
      </c>
      <c r="H15" s="8">
        <v>330</v>
      </c>
      <c r="I15" s="5">
        <f t="shared" si="0"/>
        <v>528</v>
      </c>
    </row>
    <row r="16" spans="1:10" ht="16.5" thickTop="1" thickBot="1" x14ac:dyDescent="0.3">
      <c r="A16" s="24"/>
      <c r="B16" s="3"/>
      <c r="C16" s="3"/>
      <c r="D16" s="3"/>
      <c r="E16" s="3"/>
      <c r="F16" s="3"/>
    </row>
    <row r="17" spans="1:10" ht="16.5" thickTop="1" thickBot="1" x14ac:dyDescent="0.3">
      <c r="A17" s="27" t="s">
        <v>20</v>
      </c>
      <c r="B17" s="25"/>
      <c r="C17" s="25"/>
      <c r="D17" s="25"/>
      <c r="E17" s="25"/>
      <c r="F17" s="26"/>
    </row>
    <row r="18" spans="1:10" ht="16.5" thickTop="1" thickBot="1" x14ac:dyDescent="0.3">
      <c r="A18" s="28" t="s">
        <v>2</v>
      </c>
      <c r="B18" s="28" t="s">
        <v>3</v>
      </c>
      <c r="C18" s="28" t="s">
        <v>4</v>
      </c>
      <c r="D18" s="28" t="s">
        <v>5</v>
      </c>
      <c r="E18" s="28" t="s">
        <v>6</v>
      </c>
      <c r="F18" s="28" t="s">
        <v>7</v>
      </c>
      <c r="H18" s="28" t="s">
        <v>8</v>
      </c>
      <c r="I18" s="28" t="s">
        <v>5</v>
      </c>
      <c r="J18" s="28" t="s">
        <v>9</v>
      </c>
    </row>
    <row r="19" spans="1:10" ht="16.5" thickTop="1" thickBot="1" x14ac:dyDescent="0.3">
      <c r="A19" s="20">
        <v>43037.051990740743</v>
      </c>
      <c r="B19" s="4" t="s">
        <v>0</v>
      </c>
      <c r="C19" s="4" t="s">
        <v>1</v>
      </c>
      <c r="D19" s="4">
        <v>506</v>
      </c>
      <c r="E19" s="4">
        <v>9.51</v>
      </c>
      <c r="F19" s="4">
        <v>79.150000000000006</v>
      </c>
      <c r="H19" s="4">
        <v>0</v>
      </c>
      <c r="I19" s="4">
        <f>D19</f>
        <v>506</v>
      </c>
      <c r="J19" s="36">
        <f>SLOPE(I19:I29,H19:H29)</f>
        <v>0.13090909090909092</v>
      </c>
    </row>
    <row r="20" spans="1:10" ht="15.75" thickTop="1" x14ac:dyDescent="0.25">
      <c r="A20" s="21">
        <v>43037.052337962959</v>
      </c>
      <c r="B20" s="10" t="s">
        <v>0</v>
      </c>
      <c r="C20" s="10" t="s">
        <v>1</v>
      </c>
      <c r="D20" s="10">
        <v>505</v>
      </c>
      <c r="E20" s="10">
        <v>9.4600000000000009</v>
      </c>
      <c r="F20" s="10">
        <v>79.27</v>
      </c>
      <c r="H20" s="10">
        <v>30</v>
      </c>
      <c r="I20" s="10">
        <f>D20</f>
        <v>505</v>
      </c>
    </row>
    <row r="21" spans="1:10" x14ac:dyDescent="0.25">
      <c r="A21" s="21">
        <v>43037.052685185183</v>
      </c>
      <c r="B21" s="10" t="s">
        <v>0</v>
      </c>
      <c r="C21" s="10" t="s">
        <v>1</v>
      </c>
      <c r="D21" s="10">
        <v>505</v>
      </c>
      <c r="E21" s="10">
        <v>9.4</v>
      </c>
      <c r="F21" s="10">
        <v>79.900000000000006</v>
      </c>
      <c r="H21" s="10">
        <v>60</v>
      </c>
      <c r="I21" s="10">
        <f t="shared" ref="I21:I30" si="1">D21</f>
        <v>505</v>
      </c>
    </row>
    <row r="22" spans="1:10" x14ac:dyDescent="0.25">
      <c r="A22" s="21">
        <v>43037.053032407406</v>
      </c>
      <c r="B22" s="10" t="s">
        <v>0</v>
      </c>
      <c r="C22" s="10" t="s">
        <v>1</v>
      </c>
      <c r="D22" s="10">
        <v>506</v>
      </c>
      <c r="E22" s="10">
        <v>9.36</v>
      </c>
      <c r="F22" s="10">
        <v>80.77</v>
      </c>
      <c r="H22" s="10">
        <v>90</v>
      </c>
      <c r="I22" s="10">
        <f t="shared" si="1"/>
        <v>506</v>
      </c>
    </row>
    <row r="23" spans="1:10" x14ac:dyDescent="0.25">
      <c r="A23" s="21">
        <v>43037.053379629629</v>
      </c>
      <c r="B23" s="10" t="s">
        <v>0</v>
      </c>
      <c r="C23" s="10" t="s">
        <v>1</v>
      </c>
      <c r="D23" s="10">
        <v>507</v>
      </c>
      <c r="E23" s="10">
        <v>9.32</v>
      </c>
      <c r="F23" s="10">
        <v>81.63</v>
      </c>
      <c r="H23" s="10">
        <v>120</v>
      </c>
      <c r="I23" s="10">
        <f t="shared" si="1"/>
        <v>507</v>
      </c>
    </row>
    <row r="24" spans="1:10" x14ac:dyDescent="0.25">
      <c r="A24" s="21">
        <v>43037.053726851853</v>
      </c>
      <c r="B24" s="10" t="s">
        <v>0</v>
      </c>
      <c r="C24" s="10" t="s">
        <v>1</v>
      </c>
      <c r="D24" s="10">
        <v>511</v>
      </c>
      <c r="E24" s="10">
        <v>9.3000000000000007</v>
      </c>
      <c r="F24" s="10">
        <v>82.36</v>
      </c>
      <c r="H24" s="10">
        <v>150</v>
      </c>
      <c r="I24" s="10">
        <f t="shared" si="1"/>
        <v>511</v>
      </c>
    </row>
    <row r="25" spans="1:10" x14ac:dyDescent="0.25">
      <c r="A25" s="21">
        <v>43037.054074074076</v>
      </c>
      <c r="B25" s="10" t="s">
        <v>0</v>
      </c>
      <c r="C25" s="10" t="s">
        <v>1</v>
      </c>
      <c r="D25" s="10">
        <v>514</v>
      </c>
      <c r="E25" s="10">
        <v>9.25</v>
      </c>
      <c r="F25" s="10">
        <v>83.07</v>
      </c>
      <c r="H25" s="10">
        <v>180</v>
      </c>
      <c r="I25" s="10">
        <f t="shared" si="1"/>
        <v>514</v>
      </c>
    </row>
    <row r="26" spans="1:10" x14ac:dyDescent="0.25">
      <c r="A26" s="21">
        <v>43037.0544212963</v>
      </c>
      <c r="B26" s="10" t="s">
        <v>0</v>
      </c>
      <c r="C26" s="10" t="s">
        <v>1</v>
      </c>
      <c r="D26" s="10">
        <v>521</v>
      </c>
      <c r="E26" s="10">
        <v>9.24</v>
      </c>
      <c r="F26" s="10">
        <v>83.6</v>
      </c>
      <c r="H26" s="10">
        <v>210</v>
      </c>
      <c r="I26" s="10">
        <f t="shared" si="1"/>
        <v>521</v>
      </c>
    </row>
    <row r="27" spans="1:10" x14ac:dyDescent="0.25">
      <c r="A27" s="21">
        <v>43037.054768518516</v>
      </c>
      <c r="B27" s="10" t="s">
        <v>0</v>
      </c>
      <c r="C27" s="10" t="s">
        <v>1</v>
      </c>
      <c r="D27" s="10">
        <v>527</v>
      </c>
      <c r="E27" s="10">
        <v>9.2200000000000006</v>
      </c>
      <c r="F27" s="10">
        <v>84.11</v>
      </c>
      <c r="H27" s="10">
        <v>240</v>
      </c>
      <c r="I27" s="10">
        <f t="shared" si="1"/>
        <v>527</v>
      </c>
    </row>
    <row r="28" spans="1:10" x14ac:dyDescent="0.25">
      <c r="A28" s="21">
        <v>43037.055115740739</v>
      </c>
      <c r="B28" s="10" t="s">
        <v>0</v>
      </c>
      <c r="C28" s="10" t="s">
        <v>1</v>
      </c>
      <c r="D28" s="10">
        <v>531</v>
      </c>
      <c r="E28" s="10">
        <v>9.1999999999999993</v>
      </c>
      <c r="F28" s="10">
        <v>84.56</v>
      </c>
      <c r="H28" s="10">
        <v>270</v>
      </c>
      <c r="I28" s="10">
        <f t="shared" si="1"/>
        <v>531</v>
      </c>
    </row>
    <row r="29" spans="1:10" x14ac:dyDescent="0.25">
      <c r="A29" s="21">
        <v>43037.055462962962</v>
      </c>
      <c r="B29" s="10" t="s">
        <v>0</v>
      </c>
      <c r="C29" s="10" t="s">
        <v>1</v>
      </c>
      <c r="D29" s="10">
        <v>551</v>
      </c>
      <c r="E29" s="10">
        <v>9.2100000000000009</v>
      </c>
      <c r="F29" s="10">
        <v>85.06</v>
      </c>
      <c r="H29" s="10">
        <v>300</v>
      </c>
      <c r="I29" s="10">
        <f t="shared" si="1"/>
        <v>551</v>
      </c>
    </row>
    <row r="30" spans="1:10" ht="15.75" thickBot="1" x14ac:dyDescent="0.3">
      <c r="A30" s="22">
        <v>43037.055810185186</v>
      </c>
      <c r="B30" s="5" t="s">
        <v>0</v>
      </c>
      <c r="C30" s="5" t="s">
        <v>1</v>
      </c>
      <c r="D30" s="5">
        <v>543</v>
      </c>
      <c r="E30" s="5">
        <v>9.18</v>
      </c>
      <c r="F30" s="5">
        <v>85.79</v>
      </c>
      <c r="H30" s="62">
        <v>330</v>
      </c>
      <c r="I30" s="5">
        <f t="shared" si="1"/>
        <v>543</v>
      </c>
    </row>
    <row r="31" spans="1:10" ht="16.5" thickTop="1" thickBot="1" x14ac:dyDescent="0.3">
      <c r="A31" s="24"/>
      <c r="B31" s="3"/>
      <c r="C31" s="3"/>
      <c r="D31" s="3"/>
      <c r="E31" s="3"/>
      <c r="F31" s="3"/>
    </row>
    <row r="32" spans="1:10" ht="16.5" thickTop="1" thickBot="1" x14ac:dyDescent="0.3">
      <c r="A32" s="27" t="s">
        <v>21</v>
      </c>
      <c r="B32" s="25"/>
      <c r="C32" s="25"/>
      <c r="D32" s="25"/>
      <c r="E32" s="25"/>
      <c r="F32" s="26"/>
    </row>
    <row r="33" spans="1:11" ht="16.5" thickTop="1" thickBot="1" x14ac:dyDescent="0.3">
      <c r="A33" s="28" t="s">
        <v>2</v>
      </c>
      <c r="B33" s="28" t="s">
        <v>3</v>
      </c>
      <c r="C33" s="28" t="s">
        <v>4</v>
      </c>
      <c r="D33" s="29" t="s">
        <v>5</v>
      </c>
      <c r="E33" s="28" t="s">
        <v>6</v>
      </c>
      <c r="F33" s="28" t="s">
        <v>7</v>
      </c>
      <c r="H33" s="28" t="s">
        <v>8</v>
      </c>
      <c r="I33" s="28" t="s">
        <v>5</v>
      </c>
      <c r="J33" s="28" t="s">
        <v>9</v>
      </c>
    </row>
    <row r="34" spans="1:11" ht="16.5" thickTop="1" thickBot="1" x14ac:dyDescent="0.3">
      <c r="A34" s="20">
        <v>43037.058587962965</v>
      </c>
      <c r="B34" s="4" t="s">
        <v>0</v>
      </c>
      <c r="C34" s="10" t="s">
        <v>1</v>
      </c>
      <c r="D34" s="4">
        <v>476</v>
      </c>
      <c r="E34" s="4">
        <v>7.84</v>
      </c>
      <c r="F34" s="4">
        <v>84.78</v>
      </c>
      <c r="H34" s="4">
        <v>0</v>
      </c>
      <c r="I34" s="4">
        <f>D34</f>
        <v>476</v>
      </c>
      <c r="J34" s="36">
        <f>SLOPE(I34:I45,H34:H45)</f>
        <v>0.14382284382284383</v>
      </c>
    </row>
    <row r="35" spans="1:11" ht="15.75" thickTop="1" x14ac:dyDescent="0.25">
      <c r="A35" s="21">
        <v>43037.058935185189</v>
      </c>
      <c r="B35" s="10" t="s">
        <v>0</v>
      </c>
      <c r="C35" s="10" t="s">
        <v>1</v>
      </c>
      <c r="D35" s="10">
        <v>478</v>
      </c>
      <c r="E35" s="10">
        <v>7.74</v>
      </c>
      <c r="F35" s="10">
        <v>85.57</v>
      </c>
      <c r="H35" s="10">
        <v>30</v>
      </c>
      <c r="I35" s="10">
        <f>D35</f>
        <v>478</v>
      </c>
    </row>
    <row r="36" spans="1:11" x14ac:dyDescent="0.25">
      <c r="A36" s="21">
        <v>43037.059282407405</v>
      </c>
      <c r="B36" s="10" t="s">
        <v>0</v>
      </c>
      <c r="C36" s="10" t="s">
        <v>1</v>
      </c>
      <c r="D36" s="10">
        <v>483</v>
      </c>
      <c r="E36" s="10">
        <v>7.68</v>
      </c>
      <c r="F36" s="10">
        <v>86.39</v>
      </c>
      <c r="H36" s="10">
        <v>60</v>
      </c>
      <c r="I36" s="10">
        <f t="shared" ref="I36:I45" si="2">D36</f>
        <v>483</v>
      </c>
    </row>
    <row r="37" spans="1:11" x14ac:dyDescent="0.25">
      <c r="A37" s="21">
        <v>43037.059629629628</v>
      </c>
      <c r="B37" s="10" t="s">
        <v>0</v>
      </c>
      <c r="C37" s="10" t="s">
        <v>1</v>
      </c>
      <c r="D37" s="10">
        <v>487</v>
      </c>
      <c r="E37" s="10">
        <v>7.64</v>
      </c>
      <c r="F37" s="10">
        <v>87.06</v>
      </c>
      <c r="H37" s="10">
        <v>90</v>
      </c>
      <c r="I37" s="10">
        <f t="shared" si="2"/>
        <v>487</v>
      </c>
    </row>
    <row r="38" spans="1:11" x14ac:dyDescent="0.25">
      <c r="A38" s="21">
        <v>43037.059976851851</v>
      </c>
      <c r="B38" s="10" t="s">
        <v>0</v>
      </c>
      <c r="C38" s="10" t="s">
        <v>1</v>
      </c>
      <c r="D38" s="10">
        <v>489</v>
      </c>
      <c r="E38" s="10">
        <v>7.63</v>
      </c>
      <c r="F38" s="10">
        <v>87.71</v>
      </c>
      <c r="H38" s="10">
        <v>120</v>
      </c>
      <c r="I38" s="10">
        <f t="shared" si="2"/>
        <v>489</v>
      </c>
    </row>
    <row r="39" spans="1:11" x14ac:dyDescent="0.25">
      <c r="A39" s="21">
        <v>43037.060324074075</v>
      </c>
      <c r="B39" s="10" t="s">
        <v>0</v>
      </c>
      <c r="C39" s="10" t="s">
        <v>1</v>
      </c>
      <c r="D39" s="10">
        <v>496</v>
      </c>
      <c r="E39" s="10">
        <v>7.63</v>
      </c>
      <c r="F39" s="10">
        <v>88.24</v>
      </c>
      <c r="H39" s="10">
        <v>150</v>
      </c>
      <c r="I39" s="10">
        <f t="shared" si="2"/>
        <v>496</v>
      </c>
    </row>
    <row r="40" spans="1:11" x14ac:dyDescent="0.25">
      <c r="A40" s="21">
        <v>43037.060671296298</v>
      </c>
      <c r="B40" s="10" t="s">
        <v>0</v>
      </c>
      <c r="C40" s="10" t="s">
        <v>1</v>
      </c>
      <c r="D40" s="10">
        <v>501</v>
      </c>
      <c r="E40" s="10">
        <v>7.65</v>
      </c>
      <c r="F40" s="10">
        <v>88.66</v>
      </c>
      <c r="H40" s="10">
        <v>180</v>
      </c>
      <c r="I40" s="10">
        <f t="shared" si="2"/>
        <v>501</v>
      </c>
    </row>
    <row r="41" spans="1:11" x14ac:dyDescent="0.25">
      <c r="A41" s="21">
        <v>43037.061018518521</v>
      </c>
      <c r="B41" s="10" t="s">
        <v>0</v>
      </c>
      <c r="C41" s="10" t="s">
        <v>1</v>
      </c>
      <c r="D41" s="10">
        <v>509</v>
      </c>
      <c r="E41" s="10">
        <v>7.68</v>
      </c>
      <c r="F41" s="10">
        <v>88.96</v>
      </c>
      <c r="H41" s="10">
        <v>210</v>
      </c>
      <c r="I41" s="10">
        <f t="shared" si="2"/>
        <v>509</v>
      </c>
    </row>
    <row r="42" spans="1:11" x14ac:dyDescent="0.25">
      <c r="A42" s="21">
        <v>43037.061365740738</v>
      </c>
      <c r="B42" s="10" t="s">
        <v>0</v>
      </c>
      <c r="C42" s="10" t="s">
        <v>1</v>
      </c>
      <c r="D42" s="10">
        <v>517</v>
      </c>
      <c r="E42" s="10">
        <v>7.72</v>
      </c>
      <c r="F42" s="10">
        <v>89.21</v>
      </c>
      <c r="H42" s="10">
        <v>240</v>
      </c>
      <c r="I42" s="10">
        <f t="shared" si="2"/>
        <v>517</v>
      </c>
    </row>
    <row r="43" spans="1:11" x14ac:dyDescent="0.25">
      <c r="A43" s="21">
        <v>43037.061712962961</v>
      </c>
      <c r="B43" s="10" t="s">
        <v>0</v>
      </c>
      <c r="C43" s="10" t="s">
        <v>1</v>
      </c>
      <c r="D43" s="10">
        <v>520</v>
      </c>
      <c r="E43" s="10">
        <v>7.73</v>
      </c>
      <c r="F43" s="10">
        <v>89.37</v>
      </c>
      <c r="H43" s="10">
        <v>270</v>
      </c>
      <c r="I43" s="10">
        <f t="shared" si="2"/>
        <v>520</v>
      </c>
    </row>
    <row r="44" spans="1:11" x14ac:dyDescent="0.25">
      <c r="A44" s="21">
        <v>43037.062060185184</v>
      </c>
      <c r="B44" s="10" t="s">
        <v>0</v>
      </c>
      <c r="C44" s="10" t="s">
        <v>1</v>
      </c>
      <c r="D44" s="10">
        <v>516</v>
      </c>
      <c r="E44" s="10">
        <v>7.7</v>
      </c>
      <c r="F44" s="10">
        <v>88.91</v>
      </c>
      <c r="H44" s="10">
        <v>300</v>
      </c>
      <c r="I44" s="10">
        <f t="shared" si="2"/>
        <v>516</v>
      </c>
    </row>
    <row r="45" spans="1:11" ht="15.75" thickBot="1" x14ac:dyDescent="0.3">
      <c r="A45" s="22">
        <v>43037.062407407408</v>
      </c>
      <c r="B45" s="5" t="s">
        <v>0</v>
      </c>
      <c r="C45" s="5" t="s">
        <v>1</v>
      </c>
      <c r="D45" s="5">
        <v>514</v>
      </c>
      <c r="E45" s="5">
        <v>7.68</v>
      </c>
      <c r="F45" s="5">
        <v>88.94</v>
      </c>
      <c r="H45" s="5">
        <v>330</v>
      </c>
      <c r="I45" s="5">
        <f t="shared" si="2"/>
        <v>514</v>
      </c>
    </row>
    <row r="46" spans="1:11" ht="16.5" thickTop="1" thickBot="1" x14ac:dyDescent="0.3"/>
    <row r="47" spans="1:11" ht="16.5" thickTop="1" thickBot="1" x14ac:dyDescent="0.3">
      <c r="B47" s="27" t="s">
        <v>82</v>
      </c>
      <c r="C47" s="31"/>
      <c r="D47" s="32"/>
      <c r="H47" s="30" t="s">
        <v>10</v>
      </c>
      <c r="I47" s="29"/>
      <c r="J47" s="19">
        <f>AVERAGE(J34,J19,J4)</f>
        <v>0.16123543123543124</v>
      </c>
    </row>
    <row r="48" spans="1:11" ht="16.5" thickTop="1" thickBot="1" x14ac:dyDescent="0.3">
      <c r="B48" s="28" t="s">
        <v>81</v>
      </c>
      <c r="C48" s="28" t="s">
        <v>79</v>
      </c>
      <c r="D48" s="28" t="s">
        <v>80</v>
      </c>
      <c r="H48" s="30" t="s">
        <v>15</v>
      </c>
      <c r="I48" s="29"/>
      <c r="J48" s="9">
        <f>AVERAGE(E19:E30,E34:E45,E4:E15)</f>
        <v>9.5319444444444432</v>
      </c>
      <c r="K48" s="9">
        <f>J48+273</f>
        <v>282.53194444444443</v>
      </c>
    </row>
    <row r="49" spans="1:6" ht="15.75" thickTop="1" x14ac:dyDescent="0.25">
      <c r="B49" s="10">
        <v>1</v>
      </c>
      <c r="C49" s="14">
        <v>4.5833333333333337E-2</v>
      </c>
      <c r="D49" s="14">
        <v>4.9999999999999996E-2</v>
      </c>
    </row>
    <row r="50" spans="1:6" x14ac:dyDescent="0.25">
      <c r="B50" s="10">
        <v>2</v>
      </c>
      <c r="C50" s="15">
        <v>5.2083333333333336E-2</v>
      </c>
      <c r="D50" s="15">
        <v>5.486111111111111E-2</v>
      </c>
    </row>
    <row r="51" spans="1:6" ht="15.75" thickBot="1" x14ac:dyDescent="0.3">
      <c r="B51" s="5">
        <v>3</v>
      </c>
      <c r="C51" s="16">
        <v>5.8333333333333327E-2</v>
      </c>
      <c r="D51" s="16">
        <v>6.1805555555555558E-2</v>
      </c>
    </row>
    <row r="52" spans="1:6" ht="16.5" thickTop="1" thickBot="1" x14ac:dyDescent="0.3"/>
    <row r="53" spans="1:6" ht="16.5" thickTop="1" thickBot="1" x14ac:dyDescent="0.3">
      <c r="A53" s="27" t="s">
        <v>22</v>
      </c>
      <c r="B53" s="25"/>
      <c r="C53" s="25"/>
      <c r="D53" s="25"/>
      <c r="E53" s="25"/>
      <c r="F53" s="26"/>
    </row>
    <row r="54" spans="1:6" ht="16.5" thickTop="1" thickBot="1" x14ac:dyDescent="0.3">
      <c r="A54" s="28" t="s">
        <v>2</v>
      </c>
      <c r="B54" s="28" t="s">
        <v>3</v>
      </c>
      <c r="C54" s="28" t="s">
        <v>4</v>
      </c>
      <c r="D54" s="28" t="s">
        <v>5</v>
      </c>
      <c r="E54" s="28" t="s">
        <v>6</v>
      </c>
      <c r="F54" s="28" t="s">
        <v>7</v>
      </c>
    </row>
    <row r="55" spans="1:6" ht="15.75" thickTop="1" x14ac:dyDescent="0.25">
      <c r="A55" s="20">
        <v>43037.041921296295</v>
      </c>
      <c r="B55" s="4" t="s">
        <v>0</v>
      </c>
      <c r="C55" s="4" t="s">
        <v>1</v>
      </c>
      <c r="D55" s="4">
        <v>508</v>
      </c>
      <c r="E55" s="4">
        <v>18.260000000000002</v>
      </c>
      <c r="F55" s="4">
        <v>73.59</v>
      </c>
    </row>
    <row r="56" spans="1:6" x14ac:dyDescent="0.25">
      <c r="A56" s="21">
        <v>43037.042268518519</v>
      </c>
      <c r="B56" s="10" t="s">
        <v>0</v>
      </c>
      <c r="C56" s="10" t="s">
        <v>1</v>
      </c>
      <c r="D56" s="10">
        <v>505</v>
      </c>
      <c r="E56" s="10">
        <v>18.04</v>
      </c>
      <c r="F56" s="10">
        <v>73.650000000000006</v>
      </c>
    </row>
    <row r="57" spans="1:6" x14ac:dyDescent="0.25">
      <c r="A57" s="21">
        <v>43037.042615740742</v>
      </c>
      <c r="B57" s="10" t="s">
        <v>0</v>
      </c>
      <c r="C57" s="10" t="s">
        <v>1</v>
      </c>
      <c r="D57" s="10">
        <v>500</v>
      </c>
      <c r="E57" s="10">
        <v>17.850000000000001</v>
      </c>
      <c r="F57" s="10">
        <v>73.77</v>
      </c>
    </row>
    <row r="58" spans="1:6" x14ac:dyDescent="0.25">
      <c r="A58" s="21">
        <v>43037.042962962965</v>
      </c>
      <c r="B58" s="10" t="s">
        <v>0</v>
      </c>
      <c r="C58" s="10" t="s">
        <v>1</v>
      </c>
      <c r="D58" s="10">
        <v>492</v>
      </c>
      <c r="E58" s="10">
        <v>17.600000000000001</v>
      </c>
      <c r="F58" s="10">
        <v>70.55</v>
      </c>
    </row>
    <row r="59" spans="1:6" x14ac:dyDescent="0.25">
      <c r="A59" s="21">
        <v>43037.043310185189</v>
      </c>
      <c r="B59" s="10" t="s">
        <v>0</v>
      </c>
      <c r="C59" s="10" t="s">
        <v>1</v>
      </c>
      <c r="D59" s="10">
        <v>483</v>
      </c>
      <c r="E59" s="10">
        <v>17.239999999999998</v>
      </c>
      <c r="F59" s="10">
        <v>69.27</v>
      </c>
    </row>
    <row r="60" spans="1:6" x14ac:dyDescent="0.25">
      <c r="A60" s="21">
        <v>43037.043657407405</v>
      </c>
      <c r="B60" s="10" t="s">
        <v>0</v>
      </c>
      <c r="C60" s="10" t="s">
        <v>1</v>
      </c>
      <c r="D60" s="10">
        <v>477</v>
      </c>
      <c r="E60" s="10">
        <v>16.78</v>
      </c>
      <c r="F60" s="10">
        <v>65.19</v>
      </c>
    </row>
    <row r="61" spans="1:6" x14ac:dyDescent="0.25">
      <c r="A61" s="21">
        <v>43037.044004629628</v>
      </c>
      <c r="B61" s="10" t="s">
        <v>0</v>
      </c>
      <c r="C61" s="10" t="s">
        <v>1</v>
      </c>
      <c r="D61" s="10">
        <v>485</v>
      </c>
      <c r="E61" s="10">
        <v>16.23</v>
      </c>
      <c r="F61" s="10">
        <v>63.42</v>
      </c>
    </row>
    <row r="62" spans="1:6" x14ac:dyDescent="0.25">
      <c r="A62" s="21">
        <v>43037.044351851851</v>
      </c>
      <c r="B62" s="10" t="s">
        <v>0</v>
      </c>
      <c r="C62" s="10" t="s">
        <v>1</v>
      </c>
      <c r="D62" s="10">
        <v>479</v>
      </c>
      <c r="E62" s="10">
        <v>15.67</v>
      </c>
      <c r="F62" s="10">
        <v>63.57</v>
      </c>
    </row>
    <row r="63" spans="1:6" x14ac:dyDescent="0.25">
      <c r="A63" s="21">
        <v>43037.044699074075</v>
      </c>
      <c r="B63" s="10" t="s">
        <v>0</v>
      </c>
      <c r="C63" s="10" t="s">
        <v>1</v>
      </c>
      <c r="D63" s="10">
        <v>478</v>
      </c>
      <c r="E63" s="10">
        <v>15.06</v>
      </c>
      <c r="F63" s="10">
        <v>63.05</v>
      </c>
    </row>
    <row r="64" spans="1:6" x14ac:dyDescent="0.25">
      <c r="A64" s="21">
        <v>43037.045046296298</v>
      </c>
      <c r="B64" s="10" t="s">
        <v>0</v>
      </c>
      <c r="C64" s="10" t="s">
        <v>1</v>
      </c>
      <c r="D64" s="10">
        <v>477</v>
      </c>
      <c r="E64" s="10">
        <v>14.46</v>
      </c>
      <c r="F64" s="10">
        <v>62.68</v>
      </c>
    </row>
    <row r="65" spans="1:6" x14ac:dyDescent="0.25">
      <c r="A65" s="21">
        <v>43037.045393518521</v>
      </c>
      <c r="B65" s="10" t="s">
        <v>0</v>
      </c>
      <c r="C65" s="10" t="s">
        <v>1</v>
      </c>
      <c r="D65" s="10">
        <v>473</v>
      </c>
      <c r="E65" s="10">
        <v>13.86</v>
      </c>
      <c r="F65" s="10">
        <v>62.65</v>
      </c>
    </row>
    <row r="66" spans="1:6" x14ac:dyDescent="0.25">
      <c r="A66" s="21">
        <v>43037.045740740738</v>
      </c>
      <c r="B66" s="10" t="s">
        <v>0</v>
      </c>
      <c r="C66" s="10" t="s">
        <v>1</v>
      </c>
      <c r="D66" s="10">
        <v>478</v>
      </c>
      <c r="E66" s="10">
        <v>13.36</v>
      </c>
      <c r="F66" s="10">
        <v>64.400000000000006</v>
      </c>
    </row>
    <row r="67" spans="1:6" x14ac:dyDescent="0.25">
      <c r="A67" s="21">
        <v>43037.046087962961</v>
      </c>
      <c r="B67" s="10" t="s">
        <v>0</v>
      </c>
      <c r="C67" s="10" t="s">
        <v>1</v>
      </c>
      <c r="D67" s="10">
        <v>479</v>
      </c>
      <c r="E67" s="10">
        <v>12.95</v>
      </c>
      <c r="F67" s="10">
        <v>66.11</v>
      </c>
    </row>
    <row r="68" spans="1:6" x14ac:dyDescent="0.25">
      <c r="A68" s="21">
        <v>43037.046435185184</v>
      </c>
      <c r="B68" s="10" t="s">
        <v>0</v>
      </c>
      <c r="C68" s="10" t="s">
        <v>1</v>
      </c>
      <c r="D68" s="10">
        <v>468</v>
      </c>
      <c r="E68" s="10">
        <v>12.58</v>
      </c>
      <c r="F68" s="10">
        <v>68.08</v>
      </c>
    </row>
    <row r="69" spans="1:6" x14ac:dyDescent="0.25">
      <c r="A69" s="21">
        <v>43037.046782407408</v>
      </c>
      <c r="B69" s="10" t="s">
        <v>0</v>
      </c>
      <c r="C69" s="10" t="s">
        <v>1</v>
      </c>
      <c r="D69" s="10">
        <v>468</v>
      </c>
      <c r="E69" s="10">
        <v>12.26</v>
      </c>
      <c r="F69" s="10">
        <v>69.989999999999995</v>
      </c>
    </row>
    <row r="70" spans="1:6" x14ac:dyDescent="0.25">
      <c r="A70" s="21">
        <v>43037.047129629631</v>
      </c>
      <c r="B70" s="10" t="s">
        <v>0</v>
      </c>
      <c r="C70" s="10" t="s">
        <v>1</v>
      </c>
      <c r="D70" s="10">
        <v>474</v>
      </c>
      <c r="E70" s="10">
        <v>11.99</v>
      </c>
      <c r="F70" s="10">
        <v>71.77</v>
      </c>
    </row>
    <row r="71" spans="1:6" x14ac:dyDescent="0.25">
      <c r="A71" s="21">
        <v>43037.047476851854</v>
      </c>
      <c r="B71" s="10" t="s">
        <v>0</v>
      </c>
      <c r="C71" s="10" t="s">
        <v>1</v>
      </c>
      <c r="D71" s="10">
        <v>480</v>
      </c>
      <c r="E71" s="10">
        <v>11.76</v>
      </c>
      <c r="F71" s="10">
        <v>73.38</v>
      </c>
    </row>
    <row r="72" spans="1:6" x14ac:dyDescent="0.25">
      <c r="A72" s="21">
        <v>43037.047824074078</v>
      </c>
      <c r="B72" s="10" t="s">
        <v>0</v>
      </c>
      <c r="C72" s="10" t="s">
        <v>1</v>
      </c>
      <c r="D72" s="10">
        <v>489</v>
      </c>
      <c r="E72" s="10">
        <v>11.56</v>
      </c>
      <c r="F72" s="10">
        <v>74.819999999999993</v>
      </c>
    </row>
    <row r="73" spans="1:6" x14ac:dyDescent="0.25">
      <c r="A73" s="21">
        <v>43037.048171296294</v>
      </c>
      <c r="B73" s="10" t="s">
        <v>0</v>
      </c>
      <c r="C73" s="10" t="s">
        <v>1</v>
      </c>
      <c r="D73" s="10">
        <v>496</v>
      </c>
      <c r="E73" s="10">
        <v>11.36</v>
      </c>
      <c r="F73" s="10">
        <v>76.03</v>
      </c>
    </row>
    <row r="74" spans="1:6" x14ac:dyDescent="0.25">
      <c r="A74" s="21">
        <v>43037.048518518517</v>
      </c>
      <c r="B74" s="10" t="s">
        <v>0</v>
      </c>
      <c r="C74" s="10" t="s">
        <v>1</v>
      </c>
      <c r="D74" s="10">
        <v>503</v>
      </c>
      <c r="E74" s="10">
        <v>11.2</v>
      </c>
      <c r="F74" s="10">
        <v>77.16</v>
      </c>
    </row>
    <row r="75" spans="1:6" x14ac:dyDescent="0.25">
      <c r="A75" s="21">
        <v>43037.04886574074</v>
      </c>
      <c r="B75" s="10" t="s">
        <v>0</v>
      </c>
      <c r="C75" s="10" t="s">
        <v>1</v>
      </c>
      <c r="D75" s="10">
        <v>512</v>
      </c>
      <c r="E75" s="10">
        <v>11.06</v>
      </c>
      <c r="F75" s="10">
        <v>78.11</v>
      </c>
    </row>
    <row r="76" spans="1:6" x14ac:dyDescent="0.25">
      <c r="A76" s="21">
        <v>43037.049212962964</v>
      </c>
      <c r="B76" s="10" t="s">
        <v>0</v>
      </c>
      <c r="C76" s="10" t="s">
        <v>1</v>
      </c>
      <c r="D76" s="10">
        <v>523</v>
      </c>
      <c r="E76" s="10">
        <v>10.94</v>
      </c>
      <c r="F76" s="10">
        <v>78.92</v>
      </c>
    </row>
    <row r="77" spans="1:6" x14ac:dyDescent="0.25">
      <c r="A77" s="21">
        <v>43037.049560185187</v>
      </c>
      <c r="B77" s="10" t="s">
        <v>0</v>
      </c>
      <c r="C77" s="10" t="s">
        <v>1</v>
      </c>
      <c r="D77" s="10">
        <v>535</v>
      </c>
      <c r="E77" s="10">
        <v>10.82</v>
      </c>
      <c r="F77" s="10">
        <v>79.53</v>
      </c>
    </row>
    <row r="78" spans="1:6" x14ac:dyDescent="0.25">
      <c r="A78" s="21">
        <v>43037.049907407411</v>
      </c>
      <c r="B78" s="10" t="s">
        <v>0</v>
      </c>
      <c r="C78" s="10" t="s">
        <v>1</v>
      </c>
      <c r="D78" s="10">
        <v>528</v>
      </c>
      <c r="E78" s="10">
        <v>10.7</v>
      </c>
      <c r="F78" s="10">
        <v>79.900000000000006</v>
      </c>
    </row>
    <row r="79" spans="1:6" x14ac:dyDescent="0.25">
      <c r="A79" s="21">
        <v>43037.050254629627</v>
      </c>
      <c r="B79" s="10" t="s">
        <v>0</v>
      </c>
      <c r="C79" s="10" t="s">
        <v>1</v>
      </c>
      <c r="D79" s="10">
        <v>529</v>
      </c>
      <c r="E79" s="10">
        <v>10.53</v>
      </c>
      <c r="F79" s="10">
        <v>79.989999999999995</v>
      </c>
    </row>
    <row r="80" spans="1:6" x14ac:dyDescent="0.25">
      <c r="A80" s="21">
        <v>43037.05060185185</v>
      </c>
      <c r="B80" s="10" t="s">
        <v>0</v>
      </c>
      <c r="C80" s="10" t="s">
        <v>1</v>
      </c>
      <c r="D80" s="10">
        <v>526</v>
      </c>
      <c r="E80" s="10">
        <v>10.3</v>
      </c>
      <c r="F80" s="10">
        <v>79.61</v>
      </c>
    </row>
    <row r="81" spans="1:6" x14ac:dyDescent="0.25">
      <c r="A81" s="21">
        <v>43037.050949074073</v>
      </c>
      <c r="B81" s="10" t="s">
        <v>0</v>
      </c>
      <c r="C81" s="10" t="s">
        <v>1</v>
      </c>
      <c r="D81" s="10">
        <v>519</v>
      </c>
      <c r="E81" s="10">
        <v>10.039999999999999</v>
      </c>
      <c r="F81" s="10">
        <v>79.06</v>
      </c>
    </row>
    <row r="82" spans="1:6" x14ac:dyDescent="0.25">
      <c r="A82" s="21">
        <v>43037.051296296297</v>
      </c>
      <c r="B82" s="10" t="s">
        <v>0</v>
      </c>
      <c r="C82" s="10" t="s">
        <v>1</v>
      </c>
      <c r="D82" s="10">
        <v>514</v>
      </c>
      <c r="E82" s="10">
        <v>9.82</v>
      </c>
      <c r="F82" s="10">
        <v>78.86</v>
      </c>
    </row>
    <row r="83" spans="1:6" x14ac:dyDescent="0.25">
      <c r="A83" s="21">
        <v>43037.05164351852</v>
      </c>
      <c r="B83" s="10" t="s">
        <v>0</v>
      </c>
      <c r="C83" s="10" t="s">
        <v>1</v>
      </c>
      <c r="D83" s="10">
        <v>512</v>
      </c>
      <c r="E83" s="10">
        <v>9.61</v>
      </c>
      <c r="F83" s="10">
        <v>78.569999999999993</v>
      </c>
    </row>
    <row r="84" spans="1:6" x14ac:dyDescent="0.25">
      <c r="A84" s="21">
        <v>43037.051990740743</v>
      </c>
      <c r="B84" s="10" t="s">
        <v>0</v>
      </c>
      <c r="C84" s="10" t="s">
        <v>1</v>
      </c>
      <c r="D84" s="10">
        <v>506</v>
      </c>
      <c r="E84" s="10">
        <v>9.51</v>
      </c>
      <c r="F84" s="10">
        <v>79.150000000000006</v>
      </c>
    </row>
    <row r="85" spans="1:6" x14ac:dyDescent="0.25">
      <c r="A85" s="21">
        <v>43037.052337962959</v>
      </c>
      <c r="B85" s="10" t="s">
        <v>0</v>
      </c>
      <c r="C85" s="10" t="s">
        <v>1</v>
      </c>
      <c r="D85" s="10">
        <v>505</v>
      </c>
      <c r="E85" s="10">
        <v>9.4600000000000009</v>
      </c>
      <c r="F85" s="10">
        <v>79.27</v>
      </c>
    </row>
    <row r="86" spans="1:6" x14ac:dyDescent="0.25">
      <c r="A86" s="21">
        <v>43037.052685185183</v>
      </c>
      <c r="B86" s="10" t="s">
        <v>0</v>
      </c>
      <c r="C86" s="10" t="s">
        <v>1</v>
      </c>
      <c r="D86" s="10">
        <v>505</v>
      </c>
      <c r="E86" s="10">
        <v>9.4</v>
      </c>
      <c r="F86" s="10">
        <v>79.900000000000006</v>
      </c>
    </row>
    <row r="87" spans="1:6" x14ac:dyDescent="0.25">
      <c r="A87" s="21">
        <v>43037.053032407406</v>
      </c>
      <c r="B87" s="10" t="s">
        <v>0</v>
      </c>
      <c r="C87" s="10" t="s">
        <v>1</v>
      </c>
      <c r="D87" s="10">
        <v>506</v>
      </c>
      <c r="E87" s="10">
        <v>9.36</v>
      </c>
      <c r="F87" s="10">
        <v>80.77</v>
      </c>
    </row>
    <row r="88" spans="1:6" x14ac:dyDescent="0.25">
      <c r="A88" s="21">
        <v>43037.053379629629</v>
      </c>
      <c r="B88" s="10" t="s">
        <v>0</v>
      </c>
      <c r="C88" s="10" t="s">
        <v>1</v>
      </c>
      <c r="D88" s="10">
        <v>507</v>
      </c>
      <c r="E88" s="10">
        <v>9.32</v>
      </c>
      <c r="F88" s="10">
        <v>81.63</v>
      </c>
    </row>
    <row r="89" spans="1:6" x14ac:dyDescent="0.25">
      <c r="A89" s="21">
        <v>43037.053726851853</v>
      </c>
      <c r="B89" s="10" t="s">
        <v>0</v>
      </c>
      <c r="C89" s="10" t="s">
        <v>1</v>
      </c>
      <c r="D89" s="10">
        <v>511</v>
      </c>
      <c r="E89" s="10">
        <v>9.3000000000000007</v>
      </c>
      <c r="F89" s="10">
        <v>82.36</v>
      </c>
    </row>
    <row r="90" spans="1:6" x14ac:dyDescent="0.25">
      <c r="A90" s="21">
        <v>43037.054074074076</v>
      </c>
      <c r="B90" s="10" t="s">
        <v>0</v>
      </c>
      <c r="C90" s="10" t="s">
        <v>1</v>
      </c>
      <c r="D90" s="10">
        <v>514</v>
      </c>
      <c r="E90" s="10">
        <v>9.25</v>
      </c>
      <c r="F90" s="10">
        <v>83.07</v>
      </c>
    </row>
    <row r="91" spans="1:6" x14ac:dyDescent="0.25">
      <c r="A91" s="21">
        <v>43037.0544212963</v>
      </c>
      <c r="B91" s="10" t="s">
        <v>0</v>
      </c>
      <c r="C91" s="10" t="s">
        <v>1</v>
      </c>
      <c r="D91" s="10">
        <v>521</v>
      </c>
      <c r="E91" s="10">
        <v>9.24</v>
      </c>
      <c r="F91" s="10">
        <v>83.6</v>
      </c>
    </row>
    <row r="92" spans="1:6" x14ac:dyDescent="0.25">
      <c r="A92" s="21">
        <v>43037.054768518516</v>
      </c>
      <c r="B92" s="10" t="s">
        <v>0</v>
      </c>
      <c r="C92" s="10" t="s">
        <v>1</v>
      </c>
      <c r="D92" s="10">
        <v>527</v>
      </c>
      <c r="E92" s="10">
        <v>9.2200000000000006</v>
      </c>
      <c r="F92" s="10">
        <v>84.11</v>
      </c>
    </row>
    <row r="93" spans="1:6" x14ac:dyDescent="0.25">
      <c r="A93" s="21">
        <v>43037.055115740739</v>
      </c>
      <c r="B93" s="10" t="s">
        <v>0</v>
      </c>
      <c r="C93" s="10" t="s">
        <v>1</v>
      </c>
      <c r="D93" s="10">
        <v>531</v>
      </c>
      <c r="E93" s="10">
        <v>9.1999999999999993</v>
      </c>
      <c r="F93" s="10">
        <v>84.56</v>
      </c>
    </row>
    <row r="94" spans="1:6" x14ac:dyDescent="0.25">
      <c r="A94" s="21">
        <v>43037.055462962962</v>
      </c>
      <c r="B94" s="10" t="s">
        <v>0</v>
      </c>
      <c r="C94" s="10" t="s">
        <v>1</v>
      </c>
      <c r="D94" s="10">
        <v>551</v>
      </c>
      <c r="E94" s="10">
        <v>9.2100000000000009</v>
      </c>
      <c r="F94" s="10">
        <v>85.06</v>
      </c>
    </row>
    <row r="95" spans="1:6" x14ac:dyDescent="0.25">
      <c r="A95" s="21">
        <v>43037.055810185186</v>
      </c>
      <c r="B95" s="10" t="s">
        <v>0</v>
      </c>
      <c r="C95" s="10" t="s">
        <v>1</v>
      </c>
      <c r="D95" s="10">
        <v>543</v>
      </c>
      <c r="E95" s="10">
        <v>9.18</v>
      </c>
      <c r="F95" s="10">
        <v>85.79</v>
      </c>
    </row>
    <row r="96" spans="1:6" x14ac:dyDescent="0.25">
      <c r="A96" s="21">
        <v>43037.056157407409</v>
      </c>
      <c r="B96" s="10" t="s">
        <v>0</v>
      </c>
      <c r="C96" s="10" t="s">
        <v>1</v>
      </c>
      <c r="D96" s="10">
        <v>531</v>
      </c>
      <c r="E96" s="10">
        <v>9.1</v>
      </c>
      <c r="F96" s="10">
        <v>85.91</v>
      </c>
    </row>
    <row r="97" spans="1:6" x14ac:dyDescent="0.25">
      <c r="A97" s="21">
        <v>43037.056504629632</v>
      </c>
      <c r="B97" s="10" t="s">
        <v>0</v>
      </c>
      <c r="C97" s="10" t="s">
        <v>1</v>
      </c>
      <c r="D97" s="10">
        <v>521</v>
      </c>
      <c r="E97" s="10">
        <v>8.99</v>
      </c>
      <c r="F97" s="10">
        <v>85.68</v>
      </c>
    </row>
    <row r="98" spans="1:6" x14ac:dyDescent="0.25">
      <c r="A98" s="21">
        <v>43037.056851851848</v>
      </c>
      <c r="B98" s="10" t="s">
        <v>0</v>
      </c>
      <c r="C98" s="10" t="s">
        <v>1</v>
      </c>
      <c r="D98" s="10">
        <v>506</v>
      </c>
      <c r="E98" s="10">
        <v>8.84</v>
      </c>
      <c r="F98" s="10">
        <v>85.32</v>
      </c>
    </row>
    <row r="99" spans="1:6" x14ac:dyDescent="0.25">
      <c r="A99" s="21">
        <v>43037.057199074072</v>
      </c>
      <c r="B99" s="10" t="s">
        <v>0</v>
      </c>
      <c r="C99" s="10" t="s">
        <v>1</v>
      </c>
      <c r="D99" s="10">
        <v>484</v>
      </c>
      <c r="E99" s="10">
        <v>8.64</v>
      </c>
      <c r="F99" s="10">
        <v>84.33</v>
      </c>
    </row>
    <row r="100" spans="1:6" x14ac:dyDescent="0.25">
      <c r="A100" s="21">
        <v>43037.057546296295</v>
      </c>
      <c r="B100" s="10" t="s">
        <v>0</v>
      </c>
      <c r="C100" s="10" t="s">
        <v>1</v>
      </c>
      <c r="D100" s="10">
        <v>472</v>
      </c>
      <c r="E100" s="10">
        <v>8.42</v>
      </c>
      <c r="F100" s="10">
        <v>83.6</v>
      </c>
    </row>
    <row r="101" spans="1:6" x14ac:dyDescent="0.25">
      <c r="A101" s="21">
        <v>43037.057893518519</v>
      </c>
      <c r="B101" s="10" t="s">
        <v>0</v>
      </c>
      <c r="C101" s="10" t="s">
        <v>1</v>
      </c>
      <c r="D101" s="10">
        <v>471</v>
      </c>
      <c r="E101" s="10">
        <v>8.17</v>
      </c>
      <c r="F101" s="10">
        <v>83.43</v>
      </c>
    </row>
    <row r="102" spans="1:6" x14ac:dyDescent="0.25">
      <c r="A102" s="21">
        <v>43037.058240740742</v>
      </c>
      <c r="B102" s="10" t="s">
        <v>0</v>
      </c>
      <c r="C102" s="10" t="s">
        <v>1</v>
      </c>
      <c r="D102" s="10">
        <v>473</v>
      </c>
      <c r="E102" s="10">
        <v>7.98</v>
      </c>
      <c r="F102" s="10">
        <v>83.99</v>
      </c>
    </row>
    <row r="103" spans="1:6" x14ac:dyDescent="0.25">
      <c r="A103" s="21">
        <v>43037.058587962965</v>
      </c>
      <c r="B103" s="10" t="s">
        <v>0</v>
      </c>
      <c r="C103" s="10" t="s">
        <v>1</v>
      </c>
      <c r="D103" s="10">
        <v>476</v>
      </c>
      <c r="E103" s="10">
        <v>7.84</v>
      </c>
      <c r="F103" s="10">
        <v>84.78</v>
      </c>
    </row>
    <row r="104" spans="1:6" x14ac:dyDescent="0.25">
      <c r="A104" s="21">
        <v>43037.058935185189</v>
      </c>
      <c r="B104" s="10" t="s">
        <v>0</v>
      </c>
      <c r="C104" s="10" t="s">
        <v>1</v>
      </c>
      <c r="D104" s="10">
        <v>478</v>
      </c>
      <c r="E104" s="10">
        <v>7.74</v>
      </c>
      <c r="F104" s="10">
        <v>85.57</v>
      </c>
    </row>
    <row r="105" spans="1:6" x14ac:dyDescent="0.25">
      <c r="A105" s="21">
        <v>43037.059282407405</v>
      </c>
      <c r="B105" s="10" t="s">
        <v>0</v>
      </c>
      <c r="C105" s="10" t="s">
        <v>1</v>
      </c>
      <c r="D105" s="10">
        <v>483</v>
      </c>
      <c r="E105" s="10">
        <v>7.68</v>
      </c>
      <c r="F105" s="10">
        <v>86.39</v>
      </c>
    </row>
    <row r="106" spans="1:6" x14ac:dyDescent="0.25">
      <c r="A106" s="21">
        <v>43037.059629629628</v>
      </c>
      <c r="B106" s="10" t="s">
        <v>0</v>
      </c>
      <c r="C106" s="10" t="s">
        <v>1</v>
      </c>
      <c r="D106" s="10">
        <v>487</v>
      </c>
      <c r="E106" s="10">
        <v>7.64</v>
      </c>
      <c r="F106" s="10">
        <v>87.06</v>
      </c>
    </row>
    <row r="107" spans="1:6" x14ac:dyDescent="0.25">
      <c r="A107" s="21">
        <v>43037.059976851851</v>
      </c>
      <c r="B107" s="10" t="s">
        <v>0</v>
      </c>
      <c r="C107" s="10" t="s">
        <v>1</v>
      </c>
      <c r="D107" s="10">
        <v>489</v>
      </c>
      <c r="E107" s="10">
        <v>7.63</v>
      </c>
      <c r="F107" s="10">
        <v>87.71</v>
      </c>
    </row>
    <row r="108" spans="1:6" x14ac:dyDescent="0.25">
      <c r="A108" s="21">
        <v>43037.060324074075</v>
      </c>
      <c r="B108" s="10" t="s">
        <v>0</v>
      </c>
      <c r="C108" s="10" t="s">
        <v>1</v>
      </c>
      <c r="D108" s="10">
        <v>496</v>
      </c>
      <c r="E108" s="10">
        <v>7.63</v>
      </c>
      <c r="F108" s="10">
        <v>88.24</v>
      </c>
    </row>
    <row r="109" spans="1:6" x14ac:dyDescent="0.25">
      <c r="A109" s="21">
        <v>43037.060671296298</v>
      </c>
      <c r="B109" s="10" t="s">
        <v>0</v>
      </c>
      <c r="C109" s="10" t="s">
        <v>1</v>
      </c>
      <c r="D109" s="10">
        <v>501</v>
      </c>
      <c r="E109" s="10">
        <v>7.65</v>
      </c>
      <c r="F109" s="10">
        <v>88.66</v>
      </c>
    </row>
    <row r="110" spans="1:6" x14ac:dyDescent="0.25">
      <c r="A110" s="21">
        <v>43037.061018518521</v>
      </c>
      <c r="B110" s="10" t="s">
        <v>0</v>
      </c>
      <c r="C110" s="10" t="s">
        <v>1</v>
      </c>
      <c r="D110" s="10">
        <v>509</v>
      </c>
      <c r="E110" s="10">
        <v>7.68</v>
      </c>
      <c r="F110" s="10">
        <v>88.96</v>
      </c>
    </row>
    <row r="111" spans="1:6" x14ac:dyDescent="0.25">
      <c r="A111" s="21">
        <v>43037.061365740738</v>
      </c>
      <c r="B111" s="10" t="s">
        <v>0</v>
      </c>
      <c r="C111" s="10" t="s">
        <v>1</v>
      </c>
      <c r="D111" s="10">
        <v>517</v>
      </c>
      <c r="E111" s="10">
        <v>7.72</v>
      </c>
      <c r="F111" s="10">
        <v>89.21</v>
      </c>
    </row>
    <row r="112" spans="1:6" x14ac:dyDescent="0.25">
      <c r="A112" s="21">
        <v>43037.061712962961</v>
      </c>
      <c r="B112" s="10" t="s">
        <v>0</v>
      </c>
      <c r="C112" s="10" t="s">
        <v>1</v>
      </c>
      <c r="D112" s="10">
        <v>520</v>
      </c>
      <c r="E112" s="10">
        <v>7.73</v>
      </c>
      <c r="F112" s="10">
        <v>89.37</v>
      </c>
    </row>
    <row r="113" spans="1:6" x14ac:dyDescent="0.25">
      <c r="A113" s="21">
        <v>43037.062060185184</v>
      </c>
      <c r="B113" s="10" t="s">
        <v>0</v>
      </c>
      <c r="C113" s="10" t="s">
        <v>1</v>
      </c>
      <c r="D113" s="10">
        <v>516</v>
      </c>
      <c r="E113" s="10">
        <v>7.7</v>
      </c>
      <c r="F113" s="10">
        <v>88.91</v>
      </c>
    </row>
    <row r="114" spans="1:6" x14ac:dyDescent="0.25">
      <c r="A114" s="21">
        <v>43037.062407407408</v>
      </c>
      <c r="B114" s="10" t="s">
        <v>0</v>
      </c>
      <c r="C114" s="10" t="s">
        <v>1</v>
      </c>
      <c r="D114" s="10">
        <v>514</v>
      </c>
      <c r="E114" s="10">
        <v>7.68</v>
      </c>
      <c r="F114" s="10">
        <v>88.94</v>
      </c>
    </row>
    <row r="115" spans="1:6" x14ac:dyDescent="0.25">
      <c r="A115" s="21">
        <v>43037.062754629631</v>
      </c>
      <c r="B115" s="10" t="s">
        <v>0</v>
      </c>
      <c r="C115" s="10" t="s">
        <v>1</v>
      </c>
      <c r="D115" s="10">
        <v>510</v>
      </c>
      <c r="E115" s="10">
        <v>7.64</v>
      </c>
      <c r="F115" s="10">
        <v>89.15</v>
      </c>
    </row>
    <row r="116" spans="1:6" x14ac:dyDescent="0.25">
      <c r="A116" s="21">
        <v>43037.063101851854</v>
      </c>
      <c r="B116" s="10" t="s">
        <v>0</v>
      </c>
      <c r="C116" s="10" t="s">
        <v>1</v>
      </c>
      <c r="D116" s="10">
        <v>510</v>
      </c>
      <c r="E116" s="10">
        <v>7.63</v>
      </c>
      <c r="F116" s="10">
        <v>89.43</v>
      </c>
    </row>
    <row r="117" spans="1:6" x14ac:dyDescent="0.25">
      <c r="A117" s="21">
        <v>43037.063449074078</v>
      </c>
      <c r="B117" s="10" t="s">
        <v>0</v>
      </c>
      <c r="C117" s="10" t="s">
        <v>1</v>
      </c>
      <c r="D117" s="10">
        <v>508</v>
      </c>
      <c r="E117" s="10">
        <v>7.62</v>
      </c>
      <c r="F117" s="10">
        <v>89.75</v>
      </c>
    </row>
    <row r="118" spans="1:6" x14ac:dyDescent="0.25">
      <c r="A118" s="64">
        <v>43037.063796296294</v>
      </c>
      <c r="B118" s="7" t="s">
        <v>0</v>
      </c>
      <c r="C118" s="7" t="s">
        <v>1</v>
      </c>
      <c r="D118" s="7">
        <v>508</v>
      </c>
      <c r="E118" s="7">
        <v>7.62</v>
      </c>
      <c r="F118" s="7">
        <v>90.03</v>
      </c>
    </row>
    <row r="119" spans="1:6" x14ac:dyDescent="0.25">
      <c r="A119" s="64">
        <v>43037.064143518517</v>
      </c>
      <c r="B119" s="7" t="s">
        <v>0</v>
      </c>
      <c r="C119" s="7" t="s">
        <v>1</v>
      </c>
      <c r="D119" s="7">
        <v>509</v>
      </c>
      <c r="E119" s="7">
        <v>7.64</v>
      </c>
      <c r="F119" s="7">
        <v>90.27</v>
      </c>
    </row>
    <row r="120" spans="1:6" x14ac:dyDescent="0.25">
      <c r="A120" s="64">
        <v>43037.06449074074</v>
      </c>
      <c r="B120" s="7" t="s">
        <v>0</v>
      </c>
      <c r="C120" s="7" t="s">
        <v>1</v>
      </c>
      <c r="D120" s="7">
        <v>504</v>
      </c>
      <c r="E120" s="7">
        <v>7.62</v>
      </c>
      <c r="F120" s="7">
        <v>90.52</v>
      </c>
    </row>
    <row r="121" spans="1:6" x14ac:dyDescent="0.25">
      <c r="A121" s="64">
        <v>43037.064837962964</v>
      </c>
      <c r="B121" s="7" t="s">
        <v>0</v>
      </c>
      <c r="C121" s="7" t="s">
        <v>1</v>
      </c>
      <c r="D121" s="7">
        <v>505</v>
      </c>
      <c r="E121" s="7">
        <v>7.64</v>
      </c>
      <c r="F121" s="7">
        <v>90.79</v>
      </c>
    </row>
    <row r="122" spans="1:6" x14ac:dyDescent="0.25">
      <c r="A122" s="64">
        <v>43037.065185185187</v>
      </c>
      <c r="B122" s="7" t="s">
        <v>0</v>
      </c>
      <c r="C122" s="7" t="s">
        <v>1</v>
      </c>
      <c r="D122" s="7">
        <v>503</v>
      </c>
      <c r="E122" s="7">
        <v>7.64</v>
      </c>
      <c r="F122" s="7">
        <v>91.01</v>
      </c>
    </row>
    <row r="123" spans="1:6" x14ac:dyDescent="0.25">
      <c r="A123" s="64">
        <v>43037.065532407411</v>
      </c>
      <c r="B123" s="7" t="s">
        <v>0</v>
      </c>
      <c r="C123" s="7" t="s">
        <v>1</v>
      </c>
      <c r="D123" s="7">
        <v>498</v>
      </c>
      <c r="E123" s="7">
        <v>7.64</v>
      </c>
      <c r="F123" s="7">
        <v>91.26</v>
      </c>
    </row>
    <row r="124" spans="1:6" x14ac:dyDescent="0.25">
      <c r="A124" s="64">
        <v>43037.065879629627</v>
      </c>
      <c r="B124" s="7" t="s">
        <v>0</v>
      </c>
      <c r="C124" s="7" t="s">
        <v>1</v>
      </c>
      <c r="D124" s="7">
        <v>498</v>
      </c>
      <c r="E124" s="7">
        <v>7.64</v>
      </c>
      <c r="F124" s="7">
        <v>91.45</v>
      </c>
    </row>
    <row r="125" spans="1:6" x14ac:dyDescent="0.25">
      <c r="A125" s="64">
        <v>43037.06622685185</v>
      </c>
      <c r="B125" s="7" t="s">
        <v>0</v>
      </c>
      <c r="C125" s="7" t="s">
        <v>1</v>
      </c>
      <c r="D125" s="7">
        <v>497</v>
      </c>
      <c r="E125" s="7">
        <v>7.66</v>
      </c>
      <c r="F125" s="7">
        <v>91.61</v>
      </c>
    </row>
    <row r="126" spans="1:6" x14ac:dyDescent="0.25">
      <c r="A126" s="64">
        <v>43037.066574074073</v>
      </c>
      <c r="B126" s="7" t="s">
        <v>0</v>
      </c>
      <c r="C126" s="7" t="s">
        <v>1</v>
      </c>
      <c r="D126" s="7">
        <v>498</v>
      </c>
      <c r="E126" s="7">
        <v>7.66</v>
      </c>
      <c r="F126" s="7">
        <v>91.78</v>
      </c>
    </row>
    <row r="127" spans="1:6" x14ac:dyDescent="0.25">
      <c r="A127" s="64">
        <v>43037.066921296297</v>
      </c>
      <c r="B127" s="7" t="s">
        <v>0</v>
      </c>
      <c r="C127" s="7" t="s">
        <v>1</v>
      </c>
      <c r="D127" s="7">
        <v>499</v>
      </c>
      <c r="E127" s="7">
        <v>7.66</v>
      </c>
      <c r="F127" s="7">
        <v>91.88</v>
      </c>
    </row>
    <row r="128" spans="1:6" ht="15.75" thickBot="1" x14ac:dyDescent="0.3">
      <c r="A128" s="65">
        <v>43037.06726851852</v>
      </c>
      <c r="B128" s="6" t="s">
        <v>0</v>
      </c>
      <c r="C128" s="6" t="s">
        <v>1</v>
      </c>
      <c r="D128" s="6">
        <v>496</v>
      </c>
      <c r="E128" s="6">
        <v>7.64</v>
      </c>
      <c r="F128" s="6">
        <v>91.99</v>
      </c>
    </row>
    <row r="129" ht="15.75" thickTop="1" x14ac:dyDescent="0.25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39"/>
  <sheetViews>
    <sheetView topLeftCell="A37" workbookViewId="0">
      <selection activeCell="G143" sqref="G143"/>
    </sheetView>
  </sheetViews>
  <sheetFormatPr defaultRowHeight="15" x14ac:dyDescent="0.25"/>
  <cols>
    <col min="1" max="1" width="17.7109375" customWidth="1"/>
  </cols>
  <sheetData>
    <row r="1" spans="1:10" ht="27" thickBot="1" x14ac:dyDescent="0.45">
      <c r="A1" s="40" t="s">
        <v>113</v>
      </c>
    </row>
    <row r="2" spans="1:10" ht="16.5" thickTop="1" thickBot="1" x14ac:dyDescent="0.3">
      <c r="A2" s="27" t="s">
        <v>19</v>
      </c>
      <c r="B2" s="25"/>
      <c r="C2" s="25"/>
      <c r="D2" s="25"/>
      <c r="E2" s="25"/>
      <c r="F2" s="26"/>
    </row>
    <row r="3" spans="1:10" ht="16.5" thickTop="1" thickBot="1" x14ac:dyDescent="0.3">
      <c r="A3" s="28" t="s">
        <v>2</v>
      </c>
      <c r="B3" s="28" t="s">
        <v>3</v>
      </c>
      <c r="C3" s="28" t="s">
        <v>4</v>
      </c>
      <c r="D3" s="29" t="s">
        <v>5</v>
      </c>
      <c r="E3" s="28" t="s">
        <v>6</v>
      </c>
      <c r="F3" s="28" t="s">
        <v>7</v>
      </c>
      <c r="H3" s="28" t="s">
        <v>8</v>
      </c>
      <c r="I3" s="29" t="s">
        <v>5</v>
      </c>
      <c r="J3" s="28" t="s">
        <v>9</v>
      </c>
    </row>
    <row r="4" spans="1:10" ht="16.5" thickTop="1" thickBot="1" x14ac:dyDescent="0.3">
      <c r="A4" s="20">
        <v>43037.046134259261</v>
      </c>
      <c r="B4" s="4" t="s">
        <v>0</v>
      </c>
      <c r="C4" s="10" t="s">
        <v>1</v>
      </c>
      <c r="D4" s="4">
        <v>542</v>
      </c>
      <c r="E4" s="4">
        <v>11.37</v>
      </c>
      <c r="F4" s="10">
        <v>69.569999999999993</v>
      </c>
      <c r="H4" s="4">
        <v>0</v>
      </c>
      <c r="I4" s="4">
        <f>D4</f>
        <v>542</v>
      </c>
      <c r="J4" s="19">
        <f>SLOPE(I4:I14,H4:H14)</f>
        <v>0.42909090909090908</v>
      </c>
    </row>
    <row r="5" spans="1:10" ht="15.75" thickTop="1" x14ac:dyDescent="0.25">
      <c r="A5" s="21">
        <v>43037.046481481484</v>
      </c>
      <c r="B5" s="10" t="s">
        <v>0</v>
      </c>
      <c r="C5" s="10" t="s">
        <v>1</v>
      </c>
      <c r="D5" s="10">
        <v>548</v>
      </c>
      <c r="E5" s="10">
        <v>11.11</v>
      </c>
      <c r="F5" s="10">
        <v>70.760000000000005</v>
      </c>
      <c r="H5" s="10">
        <v>30</v>
      </c>
      <c r="I5" s="10">
        <f>D5</f>
        <v>548</v>
      </c>
    </row>
    <row r="6" spans="1:10" x14ac:dyDescent="0.25">
      <c r="A6" s="21">
        <v>43037.0468287037</v>
      </c>
      <c r="B6" s="10" t="s">
        <v>0</v>
      </c>
      <c r="C6" s="10" t="s">
        <v>1</v>
      </c>
      <c r="D6" s="10">
        <v>554</v>
      </c>
      <c r="E6" s="10">
        <v>10.94</v>
      </c>
      <c r="F6" s="10">
        <v>72.64</v>
      </c>
      <c r="H6" s="10">
        <v>60</v>
      </c>
      <c r="I6" s="10">
        <f t="shared" ref="I6:I15" si="0">D6</f>
        <v>554</v>
      </c>
    </row>
    <row r="7" spans="1:10" x14ac:dyDescent="0.25">
      <c r="A7" s="21">
        <v>43037.047175925924</v>
      </c>
      <c r="B7" s="10" t="s">
        <v>0</v>
      </c>
      <c r="C7" s="10" t="s">
        <v>1</v>
      </c>
      <c r="D7" s="10">
        <v>558</v>
      </c>
      <c r="E7" s="10">
        <v>10.78</v>
      </c>
      <c r="F7" s="10">
        <v>74.989999999999995</v>
      </c>
      <c r="H7" s="10">
        <v>90</v>
      </c>
      <c r="I7" s="10">
        <f t="shared" si="0"/>
        <v>558</v>
      </c>
    </row>
    <row r="8" spans="1:10" x14ac:dyDescent="0.25">
      <c r="A8" s="21">
        <v>43037.047523148147</v>
      </c>
      <c r="B8" s="10" t="s">
        <v>0</v>
      </c>
      <c r="C8" s="10" t="s">
        <v>1</v>
      </c>
      <c r="D8" s="10">
        <v>567</v>
      </c>
      <c r="E8" s="10">
        <v>10.67</v>
      </c>
      <c r="F8" s="10">
        <v>76.87</v>
      </c>
      <c r="H8" s="10">
        <v>120</v>
      </c>
      <c r="I8" s="10">
        <f t="shared" si="0"/>
        <v>567</v>
      </c>
    </row>
    <row r="9" spans="1:10" x14ac:dyDescent="0.25">
      <c r="A9" s="21">
        <v>43037.04787037037</v>
      </c>
      <c r="B9" s="10" t="s">
        <v>0</v>
      </c>
      <c r="C9" s="10" t="s">
        <v>1</v>
      </c>
      <c r="D9" s="10">
        <v>578</v>
      </c>
      <c r="E9" s="10">
        <v>10.64</v>
      </c>
      <c r="F9" s="10">
        <v>78.459999999999994</v>
      </c>
      <c r="H9" s="10">
        <v>150</v>
      </c>
      <c r="I9" s="10">
        <f t="shared" si="0"/>
        <v>578</v>
      </c>
    </row>
    <row r="10" spans="1:10" x14ac:dyDescent="0.25">
      <c r="A10" s="21">
        <v>43037.048217592594</v>
      </c>
      <c r="B10" s="10" t="s">
        <v>0</v>
      </c>
      <c r="C10" s="10" t="s">
        <v>1</v>
      </c>
      <c r="D10" s="10">
        <v>597</v>
      </c>
      <c r="E10" s="10">
        <v>10.62</v>
      </c>
      <c r="F10" s="10">
        <v>79.959999999999994</v>
      </c>
      <c r="H10" s="10">
        <v>180</v>
      </c>
      <c r="I10" s="10">
        <f t="shared" si="0"/>
        <v>597</v>
      </c>
    </row>
    <row r="11" spans="1:10" x14ac:dyDescent="0.25">
      <c r="A11" s="21">
        <v>43037.048564814817</v>
      </c>
      <c r="B11" s="10" t="s">
        <v>0</v>
      </c>
      <c r="C11" s="10" t="s">
        <v>1</v>
      </c>
      <c r="D11" s="10">
        <v>615</v>
      </c>
      <c r="E11" s="10">
        <v>10.62</v>
      </c>
      <c r="F11" s="10">
        <v>81.17</v>
      </c>
      <c r="H11" s="10">
        <v>210</v>
      </c>
      <c r="I11" s="10">
        <f t="shared" si="0"/>
        <v>615</v>
      </c>
    </row>
    <row r="12" spans="1:10" x14ac:dyDescent="0.25">
      <c r="A12" s="21">
        <v>43037.04891203704</v>
      </c>
      <c r="B12" s="10" t="s">
        <v>0</v>
      </c>
      <c r="C12" s="10" t="s">
        <v>1</v>
      </c>
      <c r="D12" s="10">
        <v>635</v>
      </c>
      <c r="E12" s="10">
        <v>10.6</v>
      </c>
      <c r="F12" s="10">
        <v>82</v>
      </c>
      <c r="H12" s="10">
        <v>240</v>
      </c>
      <c r="I12" s="10">
        <f t="shared" si="0"/>
        <v>635</v>
      </c>
    </row>
    <row r="13" spans="1:10" x14ac:dyDescent="0.25">
      <c r="A13" s="21">
        <v>43037.049259259256</v>
      </c>
      <c r="B13" s="10" t="s">
        <v>0</v>
      </c>
      <c r="C13" s="10" t="s">
        <v>1</v>
      </c>
      <c r="D13" s="10">
        <v>654</v>
      </c>
      <c r="E13" s="10">
        <v>10.6</v>
      </c>
      <c r="F13" s="10">
        <v>82.53</v>
      </c>
      <c r="H13" s="10">
        <v>270</v>
      </c>
      <c r="I13" s="10">
        <f t="shared" si="0"/>
        <v>654</v>
      </c>
    </row>
    <row r="14" spans="1:10" x14ac:dyDescent="0.25">
      <c r="A14" s="21">
        <v>43037.04960648148</v>
      </c>
      <c r="B14" s="10" t="s">
        <v>0</v>
      </c>
      <c r="C14" s="10" t="s">
        <v>1</v>
      </c>
      <c r="D14" s="10">
        <v>663</v>
      </c>
      <c r="E14" s="10">
        <v>10.79</v>
      </c>
      <c r="F14" s="10">
        <v>83.24</v>
      </c>
      <c r="H14" s="10">
        <v>300</v>
      </c>
      <c r="I14" s="10">
        <f t="shared" si="0"/>
        <v>663</v>
      </c>
    </row>
    <row r="15" spans="1:10" ht="15.75" thickBot="1" x14ac:dyDescent="0.3">
      <c r="A15" s="22">
        <v>43037.049953703703</v>
      </c>
      <c r="B15" s="5" t="s">
        <v>0</v>
      </c>
      <c r="C15" s="5" t="s">
        <v>1</v>
      </c>
      <c r="D15" s="5">
        <v>640</v>
      </c>
      <c r="E15" s="5">
        <v>10.58</v>
      </c>
      <c r="F15" s="5">
        <v>82.59</v>
      </c>
      <c r="H15" s="62">
        <v>330</v>
      </c>
      <c r="I15" s="5">
        <f t="shared" si="0"/>
        <v>640</v>
      </c>
    </row>
    <row r="16" spans="1:10" ht="16.5" thickTop="1" thickBot="1" x14ac:dyDescent="0.3">
      <c r="A16" s="24"/>
      <c r="B16" s="3"/>
      <c r="C16" s="3"/>
      <c r="D16" s="3"/>
      <c r="E16" s="3"/>
      <c r="F16" s="3"/>
    </row>
    <row r="17" spans="1:10" ht="16.5" thickTop="1" thickBot="1" x14ac:dyDescent="0.3">
      <c r="A17" s="27" t="s">
        <v>20</v>
      </c>
      <c r="B17" s="25"/>
      <c r="C17" s="25"/>
      <c r="D17" s="25"/>
      <c r="E17" s="25"/>
      <c r="F17" s="26"/>
    </row>
    <row r="18" spans="1:10" ht="16.5" thickTop="1" thickBot="1" x14ac:dyDescent="0.3">
      <c r="A18" s="28" t="s">
        <v>2</v>
      </c>
      <c r="B18" s="28" t="s">
        <v>3</v>
      </c>
      <c r="C18" s="28" t="s">
        <v>4</v>
      </c>
      <c r="D18" s="28" t="s">
        <v>5</v>
      </c>
      <c r="E18" s="28" t="s">
        <v>6</v>
      </c>
      <c r="F18" s="28" t="s">
        <v>7</v>
      </c>
      <c r="H18" s="28" t="s">
        <v>8</v>
      </c>
      <c r="I18" s="28" t="s">
        <v>5</v>
      </c>
      <c r="J18" s="28" t="s">
        <v>9</v>
      </c>
    </row>
    <row r="19" spans="1:10" ht="16.5" thickTop="1" thickBot="1" x14ac:dyDescent="0.3">
      <c r="A19" s="20">
        <v>43037.052037037036</v>
      </c>
      <c r="B19" s="4" t="s">
        <v>0</v>
      </c>
      <c r="C19" s="4" t="s">
        <v>1</v>
      </c>
      <c r="D19" s="4">
        <v>563</v>
      </c>
      <c r="E19" s="4">
        <v>8.36</v>
      </c>
      <c r="F19" s="4">
        <v>78.83</v>
      </c>
      <c r="H19" s="4">
        <v>0</v>
      </c>
      <c r="I19" s="10">
        <f>D20</f>
        <v>562</v>
      </c>
      <c r="J19" s="36">
        <f>SLOPE(I19:I29,H19:H29)</f>
        <v>0.18393939393939393</v>
      </c>
    </row>
    <row r="20" spans="1:10" ht="15.75" thickTop="1" x14ac:dyDescent="0.25">
      <c r="A20" s="21">
        <v>43037.052384259259</v>
      </c>
      <c r="B20" s="10" t="s">
        <v>0</v>
      </c>
      <c r="C20" s="10" t="s">
        <v>1</v>
      </c>
      <c r="D20" s="10">
        <v>562</v>
      </c>
      <c r="E20" s="10">
        <v>8.18</v>
      </c>
      <c r="F20" s="10">
        <v>79.040000000000006</v>
      </c>
      <c r="H20" s="10">
        <v>30</v>
      </c>
      <c r="I20" s="10">
        <f t="shared" ref="I20:I29" si="1">D21</f>
        <v>565</v>
      </c>
    </row>
    <row r="21" spans="1:10" x14ac:dyDescent="0.25">
      <c r="A21" s="21">
        <v>43037.052731481483</v>
      </c>
      <c r="B21" s="10" t="s">
        <v>0</v>
      </c>
      <c r="C21" s="10" t="s">
        <v>1</v>
      </c>
      <c r="D21" s="10">
        <v>565</v>
      </c>
      <c r="E21" s="10">
        <v>8.02</v>
      </c>
      <c r="F21" s="10">
        <v>79.59</v>
      </c>
      <c r="H21" s="10">
        <v>60</v>
      </c>
      <c r="I21" s="10">
        <f t="shared" si="1"/>
        <v>571</v>
      </c>
    </row>
    <row r="22" spans="1:10" x14ac:dyDescent="0.25">
      <c r="A22" s="21">
        <v>43037.053078703706</v>
      </c>
      <c r="B22" s="10" t="s">
        <v>0</v>
      </c>
      <c r="C22" s="10" t="s">
        <v>1</v>
      </c>
      <c r="D22" s="10">
        <v>571</v>
      </c>
      <c r="E22" s="10">
        <v>7.92</v>
      </c>
      <c r="F22" s="10">
        <v>80.31</v>
      </c>
      <c r="H22" s="10">
        <v>90</v>
      </c>
      <c r="I22" s="10">
        <f t="shared" si="1"/>
        <v>576</v>
      </c>
    </row>
    <row r="23" spans="1:10" x14ac:dyDescent="0.25">
      <c r="A23" s="21">
        <v>43037.053425925929</v>
      </c>
      <c r="B23" s="10" t="s">
        <v>0</v>
      </c>
      <c r="C23" s="10" t="s">
        <v>1</v>
      </c>
      <c r="D23" s="10">
        <v>576</v>
      </c>
      <c r="E23" s="10">
        <v>7.83</v>
      </c>
      <c r="F23" s="10">
        <v>81.17</v>
      </c>
      <c r="H23" s="10">
        <v>120</v>
      </c>
      <c r="I23" s="10">
        <f t="shared" si="1"/>
        <v>584</v>
      </c>
    </row>
    <row r="24" spans="1:10" x14ac:dyDescent="0.25">
      <c r="A24" s="21">
        <v>43037.053773148145</v>
      </c>
      <c r="B24" s="10" t="s">
        <v>0</v>
      </c>
      <c r="C24" s="10" t="s">
        <v>1</v>
      </c>
      <c r="D24" s="10">
        <v>584</v>
      </c>
      <c r="E24" s="10">
        <v>7.77</v>
      </c>
      <c r="F24" s="10">
        <v>82</v>
      </c>
      <c r="H24" s="10">
        <v>150</v>
      </c>
      <c r="I24" s="10">
        <f t="shared" si="1"/>
        <v>592</v>
      </c>
    </row>
    <row r="25" spans="1:10" x14ac:dyDescent="0.25">
      <c r="A25" s="21">
        <v>43037.054120370369</v>
      </c>
      <c r="B25" s="10" t="s">
        <v>0</v>
      </c>
      <c r="C25" s="10" t="s">
        <v>1</v>
      </c>
      <c r="D25" s="10">
        <v>592</v>
      </c>
      <c r="E25" s="10">
        <v>7.74</v>
      </c>
      <c r="F25" s="10">
        <v>82.84</v>
      </c>
      <c r="H25" s="10">
        <v>180</v>
      </c>
      <c r="I25" s="10">
        <f t="shared" si="1"/>
        <v>602</v>
      </c>
    </row>
    <row r="26" spans="1:10" x14ac:dyDescent="0.25">
      <c r="A26" s="21">
        <v>43037.054467592592</v>
      </c>
      <c r="B26" s="10" t="s">
        <v>0</v>
      </c>
      <c r="C26" s="10" t="s">
        <v>1</v>
      </c>
      <c r="D26" s="10">
        <v>602</v>
      </c>
      <c r="E26" s="10">
        <v>7.71</v>
      </c>
      <c r="F26" s="10">
        <v>83.6</v>
      </c>
      <c r="H26" s="10">
        <v>210</v>
      </c>
      <c r="I26" s="10">
        <f t="shared" si="1"/>
        <v>600</v>
      </c>
    </row>
    <row r="27" spans="1:10" x14ac:dyDescent="0.25">
      <c r="A27" s="21">
        <v>43037.054814814815</v>
      </c>
      <c r="B27" s="10" t="s">
        <v>0</v>
      </c>
      <c r="C27" s="10" t="s">
        <v>1</v>
      </c>
      <c r="D27" s="10">
        <v>600</v>
      </c>
      <c r="E27" s="10">
        <v>7.86</v>
      </c>
      <c r="F27" s="10">
        <v>84.44</v>
      </c>
      <c r="H27" s="10">
        <v>240</v>
      </c>
      <c r="I27" s="10">
        <f t="shared" si="1"/>
        <v>617</v>
      </c>
    </row>
    <row r="28" spans="1:10" x14ac:dyDescent="0.25">
      <c r="A28" s="21">
        <v>43037.055162037039</v>
      </c>
      <c r="B28" s="10" t="s">
        <v>0</v>
      </c>
      <c r="C28" s="10" t="s">
        <v>1</v>
      </c>
      <c r="D28" s="10">
        <v>617</v>
      </c>
      <c r="E28" s="10">
        <v>8.02</v>
      </c>
      <c r="F28" s="10">
        <v>84.5</v>
      </c>
      <c r="H28" s="10">
        <v>270</v>
      </c>
      <c r="I28" s="10">
        <f t="shared" si="1"/>
        <v>622</v>
      </c>
    </row>
    <row r="29" spans="1:10" ht="15.75" thickBot="1" x14ac:dyDescent="0.3">
      <c r="A29" s="21">
        <v>43037.055509259262</v>
      </c>
      <c r="B29" s="10" t="s">
        <v>0</v>
      </c>
      <c r="C29" s="10" t="s">
        <v>1</v>
      </c>
      <c r="D29" s="10">
        <v>622</v>
      </c>
      <c r="E29" s="10">
        <v>7.98</v>
      </c>
      <c r="F29" s="10">
        <v>84.53</v>
      </c>
      <c r="H29" s="5">
        <v>300</v>
      </c>
      <c r="I29" s="5">
        <f t="shared" si="1"/>
        <v>597</v>
      </c>
    </row>
    <row r="30" spans="1:10" ht="16.5" thickTop="1" thickBot="1" x14ac:dyDescent="0.3">
      <c r="A30" s="22">
        <v>43037.055856481478</v>
      </c>
      <c r="B30" s="5" t="s">
        <v>0</v>
      </c>
      <c r="C30" s="5" t="s">
        <v>1</v>
      </c>
      <c r="D30" s="5">
        <v>597</v>
      </c>
      <c r="E30" s="5">
        <v>7.87</v>
      </c>
      <c r="F30" s="5">
        <v>84.81</v>
      </c>
    </row>
    <row r="31" spans="1:10" ht="16.5" thickTop="1" thickBot="1" x14ac:dyDescent="0.3">
      <c r="A31" s="24"/>
      <c r="B31" s="3"/>
      <c r="C31" s="3"/>
      <c r="D31" s="3"/>
      <c r="E31" s="3"/>
      <c r="F31" s="3"/>
    </row>
    <row r="32" spans="1:10" ht="16.5" thickTop="1" thickBot="1" x14ac:dyDescent="0.3">
      <c r="A32" s="27" t="s">
        <v>21</v>
      </c>
      <c r="B32" s="25"/>
      <c r="C32" s="25"/>
      <c r="D32" s="25"/>
      <c r="E32" s="25"/>
      <c r="F32" s="26"/>
    </row>
    <row r="33" spans="1:11" ht="16.5" thickTop="1" thickBot="1" x14ac:dyDescent="0.3">
      <c r="A33" s="28" t="s">
        <v>2</v>
      </c>
      <c r="B33" s="28" t="s">
        <v>3</v>
      </c>
      <c r="C33" s="28" t="s">
        <v>4</v>
      </c>
      <c r="D33" s="29" t="s">
        <v>5</v>
      </c>
      <c r="E33" s="28" t="s">
        <v>6</v>
      </c>
      <c r="F33" s="28" t="s">
        <v>7</v>
      </c>
      <c r="H33" s="28" t="s">
        <v>8</v>
      </c>
      <c r="I33" s="28" t="s">
        <v>5</v>
      </c>
      <c r="J33" s="28" t="s">
        <v>9</v>
      </c>
    </row>
    <row r="34" spans="1:11" ht="16.5" thickTop="1" thickBot="1" x14ac:dyDescent="0.3">
      <c r="A34" s="20">
        <v>43037.058634259258</v>
      </c>
      <c r="B34" s="4" t="s">
        <v>0</v>
      </c>
      <c r="C34" s="10" t="s">
        <v>1</v>
      </c>
      <c r="D34" s="4">
        <v>553</v>
      </c>
      <c r="E34" s="4">
        <v>6.85</v>
      </c>
      <c r="F34" s="4">
        <v>84.05</v>
      </c>
      <c r="H34" s="4">
        <v>0</v>
      </c>
      <c r="I34" s="4">
        <f>D34</f>
        <v>553</v>
      </c>
      <c r="J34" s="36">
        <f>SLOPE(I34:I45,H34:H45)</f>
        <v>0.37610722610722613</v>
      </c>
    </row>
    <row r="35" spans="1:11" ht="15.75" thickTop="1" x14ac:dyDescent="0.25">
      <c r="A35" s="21">
        <v>43037.058981481481</v>
      </c>
      <c r="B35" s="10" t="s">
        <v>0</v>
      </c>
      <c r="C35" s="10" t="s">
        <v>1</v>
      </c>
      <c r="D35" s="10">
        <v>556</v>
      </c>
      <c r="E35" s="10">
        <v>6.88</v>
      </c>
      <c r="F35" s="10">
        <v>84.84</v>
      </c>
      <c r="H35" s="10">
        <v>30</v>
      </c>
      <c r="I35" s="10">
        <f>D35</f>
        <v>556</v>
      </c>
    </row>
    <row r="36" spans="1:11" x14ac:dyDescent="0.25">
      <c r="A36" s="21">
        <v>43037.059328703705</v>
      </c>
      <c r="B36" s="10" t="s">
        <v>0</v>
      </c>
      <c r="C36" s="10" t="s">
        <v>1</v>
      </c>
      <c r="D36" s="10">
        <v>562</v>
      </c>
      <c r="E36" s="10">
        <v>6.92</v>
      </c>
      <c r="F36" s="10">
        <v>85.63</v>
      </c>
      <c r="H36" s="10">
        <v>60</v>
      </c>
      <c r="I36" s="10">
        <f t="shared" ref="I36:I44" si="2">D36</f>
        <v>562</v>
      </c>
    </row>
    <row r="37" spans="1:11" x14ac:dyDescent="0.25">
      <c r="A37" s="21">
        <v>43037.059675925928</v>
      </c>
      <c r="B37" s="10" t="s">
        <v>0</v>
      </c>
      <c r="C37" s="10" t="s">
        <v>1</v>
      </c>
      <c r="D37" s="10">
        <v>562</v>
      </c>
      <c r="E37" s="10">
        <v>6.96</v>
      </c>
      <c r="F37" s="10">
        <v>86.27</v>
      </c>
      <c r="H37" s="10">
        <v>90</v>
      </c>
      <c r="I37" s="10">
        <f t="shared" si="2"/>
        <v>562</v>
      </c>
    </row>
    <row r="38" spans="1:11" x14ac:dyDescent="0.25">
      <c r="A38" s="21">
        <v>43037.060023148151</v>
      </c>
      <c r="B38" s="10" t="s">
        <v>0</v>
      </c>
      <c r="C38" s="10" t="s">
        <v>1</v>
      </c>
      <c r="D38" s="10">
        <v>575</v>
      </c>
      <c r="E38" s="10">
        <v>7.03</v>
      </c>
      <c r="F38" s="10">
        <v>86.86</v>
      </c>
      <c r="H38" s="10">
        <v>120</v>
      </c>
      <c r="I38" s="10">
        <f t="shared" si="2"/>
        <v>575</v>
      </c>
    </row>
    <row r="39" spans="1:11" x14ac:dyDescent="0.25">
      <c r="A39" s="21">
        <v>43037.060370370367</v>
      </c>
      <c r="B39" s="10" t="s">
        <v>0</v>
      </c>
      <c r="C39" s="10" t="s">
        <v>1</v>
      </c>
      <c r="D39" s="10">
        <v>594</v>
      </c>
      <c r="E39" s="10">
        <v>7.1</v>
      </c>
      <c r="F39" s="10">
        <v>87.37</v>
      </c>
      <c r="H39" s="10">
        <v>150</v>
      </c>
      <c r="I39" s="10">
        <f t="shared" si="2"/>
        <v>594</v>
      </c>
    </row>
    <row r="40" spans="1:11" x14ac:dyDescent="0.25">
      <c r="A40" s="21">
        <v>43037.060717592591</v>
      </c>
      <c r="B40" s="10" t="s">
        <v>0</v>
      </c>
      <c r="C40" s="10" t="s">
        <v>1</v>
      </c>
      <c r="D40" s="10">
        <v>606</v>
      </c>
      <c r="E40" s="10">
        <v>7.46</v>
      </c>
      <c r="F40" s="10">
        <v>88.49</v>
      </c>
      <c r="H40" s="10">
        <v>180</v>
      </c>
      <c r="I40" s="10">
        <f t="shared" si="2"/>
        <v>606</v>
      </c>
    </row>
    <row r="41" spans="1:11" x14ac:dyDescent="0.25">
      <c r="A41" s="21">
        <v>43037.061064814814</v>
      </c>
      <c r="B41" s="10" t="s">
        <v>0</v>
      </c>
      <c r="C41" s="10" t="s">
        <v>1</v>
      </c>
      <c r="D41" s="10">
        <v>622</v>
      </c>
      <c r="E41" s="10">
        <v>7.88</v>
      </c>
      <c r="F41" s="10">
        <v>88.83</v>
      </c>
      <c r="H41" s="10">
        <v>210</v>
      </c>
      <c r="I41" s="10">
        <f t="shared" si="2"/>
        <v>622</v>
      </c>
    </row>
    <row r="42" spans="1:11" x14ac:dyDescent="0.25">
      <c r="A42" s="21">
        <v>43037.061412037037</v>
      </c>
      <c r="B42" s="10" t="s">
        <v>0</v>
      </c>
      <c r="C42" s="10" t="s">
        <v>1</v>
      </c>
      <c r="D42" s="10">
        <v>653</v>
      </c>
      <c r="E42" s="10">
        <v>8.48</v>
      </c>
      <c r="F42" s="10">
        <v>89.59</v>
      </c>
      <c r="H42" s="10">
        <v>240</v>
      </c>
      <c r="I42" s="10">
        <f t="shared" si="2"/>
        <v>653</v>
      </c>
    </row>
    <row r="43" spans="1:11" x14ac:dyDescent="0.25">
      <c r="A43" s="21">
        <v>43037.061759259261</v>
      </c>
      <c r="B43" s="10" t="s">
        <v>0</v>
      </c>
      <c r="C43" s="10" t="s">
        <v>1</v>
      </c>
      <c r="D43" s="10">
        <v>647</v>
      </c>
      <c r="E43" s="10">
        <v>8.89</v>
      </c>
      <c r="F43" s="10">
        <v>91.07</v>
      </c>
      <c r="H43" s="10">
        <v>270</v>
      </c>
      <c r="I43" s="10">
        <f t="shared" si="2"/>
        <v>647</v>
      </c>
    </row>
    <row r="44" spans="1:11" x14ac:dyDescent="0.25">
      <c r="A44" s="21">
        <v>43037.062106481484</v>
      </c>
      <c r="B44" s="10" t="s">
        <v>0</v>
      </c>
      <c r="C44" s="10" t="s">
        <v>1</v>
      </c>
      <c r="D44" s="10">
        <v>655</v>
      </c>
      <c r="E44" s="10">
        <v>8.94</v>
      </c>
      <c r="F44" s="10">
        <v>91.61</v>
      </c>
      <c r="H44" s="10">
        <v>300</v>
      </c>
      <c r="I44" s="10">
        <f t="shared" si="2"/>
        <v>655</v>
      </c>
    </row>
    <row r="45" spans="1:11" ht="15.75" thickBot="1" x14ac:dyDescent="0.3">
      <c r="A45" s="22">
        <v>43037.0624537037</v>
      </c>
      <c r="B45" s="5" t="s">
        <v>0</v>
      </c>
      <c r="C45" s="5" t="s">
        <v>1</v>
      </c>
      <c r="D45" s="5">
        <v>656</v>
      </c>
      <c r="E45" s="5">
        <v>8.9</v>
      </c>
      <c r="F45" s="5">
        <v>91.83</v>
      </c>
      <c r="H45" s="5">
        <v>330</v>
      </c>
      <c r="I45" s="5">
        <f>D45</f>
        <v>656</v>
      </c>
    </row>
    <row r="46" spans="1:11" ht="16.5" thickTop="1" thickBot="1" x14ac:dyDescent="0.3"/>
    <row r="47" spans="1:11" ht="16.5" thickTop="1" thickBot="1" x14ac:dyDescent="0.3">
      <c r="B47" s="27" t="s">
        <v>82</v>
      </c>
      <c r="C47" s="31"/>
      <c r="D47" s="32"/>
      <c r="H47" s="30" t="s">
        <v>10</v>
      </c>
      <c r="I47" s="29"/>
      <c r="J47" s="19">
        <f>AVERAGE(J34,J19,J4)</f>
        <v>0.3297125097125097</v>
      </c>
    </row>
    <row r="48" spans="1:11" ht="16.5" thickTop="1" thickBot="1" x14ac:dyDescent="0.3">
      <c r="B48" s="28" t="s">
        <v>81</v>
      </c>
      <c r="C48" s="28" t="s">
        <v>79</v>
      </c>
      <c r="D48" s="28" t="s">
        <v>80</v>
      </c>
      <c r="H48" s="30" t="s">
        <v>15</v>
      </c>
      <c r="I48" s="29"/>
      <c r="J48" s="9">
        <f>AVERAGE(E19:E30,E34:E45,E4:E15)</f>
        <v>8.8019444444444446</v>
      </c>
      <c r="K48" s="9">
        <f>J48+273</f>
        <v>281.80194444444442</v>
      </c>
    </row>
    <row r="49" spans="1:6" ht="15.75" thickTop="1" x14ac:dyDescent="0.25">
      <c r="B49" s="10">
        <v>1</v>
      </c>
      <c r="C49" s="14">
        <v>4.5833333333333337E-2</v>
      </c>
      <c r="D49" s="14">
        <v>4.9999999999999996E-2</v>
      </c>
    </row>
    <row r="50" spans="1:6" x14ac:dyDescent="0.25">
      <c r="B50" s="10">
        <v>2</v>
      </c>
      <c r="C50" s="15">
        <v>5.2083333333333336E-2</v>
      </c>
      <c r="D50" s="15">
        <v>5.486111111111111E-2</v>
      </c>
    </row>
    <row r="51" spans="1:6" ht="15.75" thickBot="1" x14ac:dyDescent="0.3">
      <c r="B51" s="5">
        <v>3</v>
      </c>
      <c r="C51" s="16">
        <v>5.8333333333333327E-2</v>
      </c>
      <c r="D51" s="16">
        <v>6.1805555555555558E-2</v>
      </c>
    </row>
    <row r="52" spans="1:6" ht="16.5" thickTop="1" thickBot="1" x14ac:dyDescent="0.3"/>
    <row r="53" spans="1:6" ht="16.5" thickTop="1" thickBot="1" x14ac:dyDescent="0.3">
      <c r="A53" s="27" t="s">
        <v>22</v>
      </c>
      <c r="B53" s="25"/>
      <c r="C53" s="25"/>
      <c r="D53" s="25"/>
      <c r="E53" s="25"/>
      <c r="F53" s="26"/>
    </row>
    <row r="54" spans="1:6" ht="16.5" thickTop="1" thickBot="1" x14ac:dyDescent="0.3">
      <c r="A54" s="28" t="s">
        <v>2</v>
      </c>
      <c r="B54" s="28" t="s">
        <v>3</v>
      </c>
      <c r="C54" s="28" t="s">
        <v>4</v>
      </c>
      <c r="D54" s="28" t="s">
        <v>5</v>
      </c>
      <c r="E54" s="28" t="s">
        <v>6</v>
      </c>
      <c r="F54" s="28" t="s">
        <v>7</v>
      </c>
    </row>
    <row r="55" spans="1:6" ht="15.75" thickTop="1" x14ac:dyDescent="0.25">
      <c r="A55" s="20">
        <v>43037.039884259262</v>
      </c>
      <c r="B55" s="4" t="s">
        <v>0</v>
      </c>
      <c r="C55" s="4" t="s">
        <v>1</v>
      </c>
      <c r="D55" s="4">
        <v>585</v>
      </c>
      <c r="E55" s="4">
        <v>18.399999999999999</v>
      </c>
      <c r="F55" s="4">
        <v>71.739999999999995</v>
      </c>
    </row>
    <row r="56" spans="1:6" x14ac:dyDescent="0.25">
      <c r="A56" s="21">
        <v>43037.040231481478</v>
      </c>
      <c r="B56" s="10" t="s">
        <v>0</v>
      </c>
      <c r="C56" s="10" t="s">
        <v>1</v>
      </c>
      <c r="D56" s="10">
        <v>578</v>
      </c>
      <c r="E56" s="10">
        <v>18.16</v>
      </c>
      <c r="F56" s="10">
        <v>71.56</v>
      </c>
    </row>
    <row r="57" spans="1:6" x14ac:dyDescent="0.25">
      <c r="A57" s="21">
        <v>43037.040578703702</v>
      </c>
      <c r="B57" s="10" t="s">
        <v>0</v>
      </c>
      <c r="C57" s="10" t="s">
        <v>1</v>
      </c>
      <c r="D57" s="10">
        <v>575</v>
      </c>
      <c r="E57" s="10">
        <v>17.940000000000001</v>
      </c>
      <c r="F57" s="10">
        <v>71.39</v>
      </c>
    </row>
    <row r="58" spans="1:6" x14ac:dyDescent="0.25">
      <c r="A58" s="21">
        <v>43037.040925925925</v>
      </c>
      <c r="B58" s="10" t="s">
        <v>0</v>
      </c>
      <c r="C58" s="10" t="s">
        <v>1</v>
      </c>
      <c r="D58" s="10">
        <v>574</v>
      </c>
      <c r="E58" s="10">
        <v>17.72</v>
      </c>
      <c r="F58" s="10">
        <v>71.239999999999995</v>
      </c>
    </row>
    <row r="59" spans="1:6" x14ac:dyDescent="0.25">
      <c r="A59" s="21">
        <v>43037.041273148148</v>
      </c>
      <c r="B59" s="10" t="s">
        <v>0</v>
      </c>
      <c r="C59" s="10" t="s">
        <v>1</v>
      </c>
      <c r="D59" s="10">
        <v>572</v>
      </c>
      <c r="E59" s="10">
        <v>17.48</v>
      </c>
      <c r="F59" s="10">
        <v>71.12</v>
      </c>
    </row>
    <row r="60" spans="1:6" x14ac:dyDescent="0.25">
      <c r="A60" s="21">
        <v>43037.041620370372</v>
      </c>
      <c r="B60" s="10" t="s">
        <v>0</v>
      </c>
      <c r="C60" s="10" t="s">
        <v>1</v>
      </c>
      <c r="D60" s="10">
        <v>573</v>
      </c>
      <c r="E60" s="10">
        <v>17.25</v>
      </c>
      <c r="F60" s="10">
        <v>71.03</v>
      </c>
    </row>
    <row r="61" spans="1:6" x14ac:dyDescent="0.25">
      <c r="A61" s="21">
        <v>43037.041967592595</v>
      </c>
      <c r="B61" s="10" t="s">
        <v>0</v>
      </c>
      <c r="C61" s="10" t="s">
        <v>1</v>
      </c>
      <c r="D61" s="10">
        <v>566</v>
      </c>
      <c r="E61" s="10">
        <v>17</v>
      </c>
      <c r="F61" s="10">
        <v>70.97</v>
      </c>
    </row>
    <row r="62" spans="1:6" x14ac:dyDescent="0.25">
      <c r="A62" s="21">
        <v>43037.042314814818</v>
      </c>
      <c r="B62" s="10" t="s">
        <v>0</v>
      </c>
      <c r="C62" s="10" t="s">
        <v>1</v>
      </c>
      <c r="D62" s="10">
        <v>561</v>
      </c>
      <c r="E62" s="10">
        <v>16.77</v>
      </c>
      <c r="F62" s="10">
        <v>70.94</v>
      </c>
    </row>
    <row r="63" spans="1:6" x14ac:dyDescent="0.25">
      <c r="A63" s="21">
        <v>43037.042662037034</v>
      </c>
      <c r="B63" s="10" t="s">
        <v>0</v>
      </c>
      <c r="C63" s="10" t="s">
        <v>1</v>
      </c>
      <c r="D63" s="10">
        <v>562</v>
      </c>
      <c r="E63" s="10">
        <v>16.5</v>
      </c>
      <c r="F63" s="10">
        <v>70.91</v>
      </c>
    </row>
    <row r="64" spans="1:6" x14ac:dyDescent="0.25">
      <c r="A64" s="21">
        <v>43037.043009259258</v>
      </c>
      <c r="B64" s="10" t="s">
        <v>0</v>
      </c>
      <c r="C64" s="10" t="s">
        <v>1</v>
      </c>
      <c r="D64" s="10">
        <v>557</v>
      </c>
      <c r="E64" s="10">
        <v>15.99</v>
      </c>
      <c r="F64" s="10">
        <v>70.88</v>
      </c>
    </row>
    <row r="65" spans="1:6" x14ac:dyDescent="0.25">
      <c r="A65" s="21">
        <v>43037.043356481481</v>
      </c>
      <c r="B65" s="10" t="s">
        <v>0</v>
      </c>
      <c r="C65" s="10" t="s">
        <v>1</v>
      </c>
      <c r="D65" s="10">
        <v>549</v>
      </c>
      <c r="E65" s="10">
        <v>15.36</v>
      </c>
      <c r="F65" s="10">
        <v>70.23</v>
      </c>
    </row>
    <row r="66" spans="1:6" x14ac:dyDescent="0.25">
      <c r="A66" s="21">
        <v>43037.043703703705</v>
      </c>
      <c r="B66" s="10" t="s">
        <v>0</v>
      </c>
      <c r="C66" s="10" t="s">
        <v>1</v>
      </c>
      <c r="D66" s="10">
        <v>550</v>
      </c>
      <c r="E66" s="10">
        <v>14.77</v>
      </c>
      <c r="F66" s="10">
        <v>69.569999999999993</v>
      </c>
    </row>
    <row r="67" spans="1:6" x14ac:dyDescent="0.25">
      <c r="A67" s="21">
        <v>43037.044050925928</v>
      </c>
      <c r="B67" s="10" t="s">
        <v>0</v>
      </c>
      <c r="C67" s="10" t="s">
        <v>1</v>
      </c>
      <c r="D67" s="10">
        <v>545</v>
      </c>
      <c r="E67" s="10">
        <v>14.2</v>
      </c>
      <c r="F67" s="10">
        <v>69</v>
      </c>
    </row>
    <row r="68" spans="1:6" x14ac:dyDescent="0.25">
      <c r="A68" s="21">
        <v>43037.044398148151</v>
      </c>
      <c r="B68" s="10" t="s">
        <v>0</v>
      </c>
      <c r="C68" s="10" t="s">
        <v>1</v>
      </c>
      <c r="D68" s="10">
        <v>543</v>
      </c>
      <c r="E68" s="10">
        <v>13.54</v>
      </c>
      <c r="F68" s="10">
        <v>67.900000000000006</v>
      </c>
    </row>
    <row r="69" spans="1:6" x14ac:dyDescent="0.25">
      <c r="A69" s="21">
        <v>43037.044745370367</v>
      </c>
      <c r="B69" s="10" t="s">
        <v>0</v>
      </c>
      <c r="C69" s="10" t="s">
        <v>1</v>
      </c>
      <c r="D69" s="10">
        <v>541</v>
      </c>
      <c r="E69" s="10">
        <v>13.02</v>
      </c>
      <c r="F69" s="10">
        <v>67.67</v>
      </c>
    </row>
    <row r="70" spans="1:6" x14ac:dyDescent="0.25">
      <c r="A70" s="21">
        <v>43037.045092592591</v>
      </c>
      <c r="B70" s="10" t="s">
        <v>0</v>
      </c>
      <c r="C70" s="10" t="s">
        <v>1</v>
      </c>
      <c r="D70" s="10">
        <v>535</v>
      </c>
      <c r="E70" s="10">
        <v>12.47</v>
      </c>
      <c r="F70" s="10">
        <v>67.75</v>
      </c>
    </row>
    <row r="71" spans="1:6" x14ac:dyDescent="0.25">
      <c r="A71" s="21">
        <v>43037.045439814814</v>
      </c>
      <c r="B71" s="10" t="s">
        <v>0</v>
      </c>
      <c r="C71" s="10" t="s">
        <v>1</v>
      </c>
      <c r="D71" s="10">
        <v>544</v>
      </c>
      <c r="E71" s="10">
        <v>11.97</v>
      </c>
      <c r="F71" s="10">
        <v>68.08</v>
      </c>
    </row>
    <row r="72" spans="1:6" x14ac:dyDescent="0.25">
      <c r="A72" s="21">
        <v>43037.045787037037</v>
      </c>
      <c r="B72" s="10" t="s">
        <v>0</v>
      </c>
      <c r="C72" s="10" t="s">
        <v>1</v>
      </c>
      <c r="D72" s="10">
        <v>541</v>
      </c>
      <c r="E72" s="10">
        <v>11.65</v>
      </c>
      <c r="F72" s="10">
        <v>68.709999999999994</v>
      </c>
    </row>
    <row r="73" spans="1:6" x14ac:dyDescent="0.25">
      <c r="A73" s="21">
        <v>43037.046134259261</v>
      </c>
      <c r="B73" s="10" t="s">
        <v>0</v>
      </c>
      <c r="C73" s="10" t="s">
        <v>1</v>
      </c>
      <c r="D73" s="10">
        <v>542</v>
      </c>
      <c r="E73" s="10">
        <v>11.37</v>
      </c>
      <c r="F73" s="10">
        <v>69.569999999999993</v>
      </c>
    </row>
    <row r="74" spans="1:6" x14ac:dyDescent="0.25">
      <c r="A74" s="21">
        <v>43037.046481481484</v>
      </c>
      <c r="B74" s="10" t="s">
        <v>0</v>
      </c>
      <c r="C74" s="10" t="s">
        <v>1</v>
      </c>
      <c r="D74" s="10">
        <v>548</v>
      </c>
      <c r="E74" s="10">
        <v>11.11</v>
      </c>
      <c r="F74" s="10">
        <v>70.760000000000005</v>
      </c>
    </row>
    <row r="75" spans="1:6" x14ac:dyDescent="0.25">
      <c r="A75" s="21">
        <v>43037.0468287037</v>
      </c>
      <c r="B75" s="10" t="s">
        <v>0</v>
      </c>
      <c r="C75" s="10" t="s">
        <v>1</v>
      </c>
      <c r="D75" s="10">
        <v>554</v>
      </c>
      <c r="E75" s="10">
        <v>10.94</v>
      </c>
      <c r="F75" s="10">
        <v>72.64</v>
      </c>
    </row>
    <row r="76" spans="1:6" x14ac:dyDescent="0.25">
      <c r="A76" s="21">
        <v>43037.047175925924</v>
      </c>
      <c r="B76" s="10" t="s">
        <v>0</v>
      </c>
      <c r="C76" s="10" t="s">
        <v>1</v>
      </c>
      <c r="D76" s="10">
        <v>558</v>
      </c>
      <c r="E76" s="10">
        <v>10.78</v>
      </c>
      <c r="F76" s="10">
        <v>74.989999999999995</v>
      </c>
    </row>
    <row r="77" spans="1:6" x14ac:dyDescent="0.25">
      <c r="A77" s="21">
        <v>43037.047523148147</v>
      </c>
      <c r="B77" s="10" t="s">
        <v>0</v>
      </c>
      <c r="C77" s="10" t="s">
        <v>1</v>
      </c>
      <c r="D77" s="10">
        <v>567</v>
      </c>
      <c r="E77" s="10">
        <v>10.67</v>
      </c>
      <c r="F77" s="10">
        <v>76.87</v>
      </c>
    </row>
    <row r="78" spans="1:6" x14ac:dyDescent="0.25">
      <c r="A78" s="21">
        <v>43037.04787037037</v>
      </c>
      <c r="B78" s="10" t="s">
        <v>0</v>
      </c>
      <c r="C78" s="10" t="s">
        <v>1</v>
      </c>
      <c r="D78" s="10">
        <v>578</v>
      </c>
      <c r="E78" s="10">
        <v>10.64</v>
      </c>
      <c r="F78" s="10">
        <v>78.459999999999994</v>
      </c>
    </row>
    <row r="79" spans="1:6" x14ac:dyDescent="0.25">
      <c r="A79" s="21">
        <v>43037.048217592594</v>
      </c>
      <c r="B79" s="10" t="s">
        <v>0</v>
      </c>
      <c r="C79" s="10" t="s">
        <v>1</v>
      </c>
      <c r="D79" s="10">
        <v>597</v>
      </c>
      <c r="E79" s="10">
        <v>10.62</v>
      </c>
      <c r="F79" s="10">
        <v>79.959999999999994</v>
      </c>
    </row>
    <row r="80" spans="1:6" x14ac:dyDescent="0.25">
      <c r="A80" s="21">
        <v>43037.048564814817</v>
      </c>
      <c r="B80" s="10" t="s">
        <v>0</v>
      </c>
      <c r="C80" s="10" t="s">
        <v>1</v>
      </c>
      <c r="D80" s="10">
        <v>615</v>
      </c>
      <c r="E80" s="10">
        <v>10.62</v>
      </c>
      <c r="F80" s="10">
        <v>81.17</v>
      </c>
    </row>
    <row r="81" spans="1:6" x14ac:dyDescent="0.25">
      <c r="A81" s="21">
        <v>43037.04891203704</v>
      </c>
      <c r="B81" s="10" t="s">
        <v>0</v>
      </c>
      <c r="C81" s="10" t="s">
        <v>1</v>
      </c>
      <c r="D81" s="10">
        <v>635</v>
      </c>
      <c r="E81" s="10">
        <v>10.6</v>
      </c>
      <c r="F81" s="10">
        <v>82</v>
      </c>
    </row>
    <row r="82" spans="1:6" x14ac:dyDescent="0.25">
      <c r="A82" s="21">
        <v>43037.049259259256</v>
      </c>
      <c r="B82" s="10" t="s">
        <v>0</v>
      </c>
      <c r="C82" s="10" t="s">
        <v>1</v>
      </c>
      <c r="D82" s="10">
        <v>654</v>
      </c>
      <c r="E82" s="10">
        <v>10.6</v>
      </c>
      <c r="F82" s="10">
        <v>82.53</v>
      </c>
    </row>
    <row r="83" spans="1:6" x14ac:dyDescent="0.25">
      <c r="A83" s="21">
        <v>43037.04960648148</v>
      </c>
      <c r="B83" s="10" t="s">
        <v>0</v>
      </c>
      <c r="C83" s="10" t="s">
        <v>1</v>
      </c>
      <c r="D83" s="10">
        <v>663</v>
      </c>
      <c r="E83" s="10">
        <v>10.79</v>
      </c>
      <c r="F83" s="10">
        <v>83.24</v>
      </c>
    </row>
    <row r="84" spans="1:6" x14ac:dyDescent="0.25">
      <c r="A84" s="21">
        <v>43037.049953703703</v>
      </c>
      <c r="B84" s="10" t="s">
        <v>0</v>
      </c>
      <c r="C84" s="10" t="s">
        <v>1</v>
      </c>
      <c r="D84" s="10">
        <v>640</v>
      </c>
      <c r="E84" s="10">
        <v>10.58</v>
      </c>
      <c r="F84" s="10">
        <v>82.59</v>
      </c>
    </row>
    <row r="85" spans="1:6" x14ac:dyDescent="0.25">
      <c r="A85" s="21">
        <v>43037.050300925926</v>
      </c>
      <c r="B85" s="10" t="s">
        <v>0</v>
      </c>
      <c r="C85" s="10" t="s">
        <v>1</v>
      </c>
      <c r="D85" s="10">
        <v>619</v>
      </c>
      <c r="E85" s="10">
        <v>10.18</v>
      </c>
      <c r="F85" s="10">
        <v>81.58</v>
      </c>
    </row>
    <row r="86" spans="1:6" x14ac:dyDescent="0.25">
      <c r="A86" s="21">
        <v>43037.05064814815</v>
      </c>
      <c r="B86" s="10" t="s">
        <v>0</v>
      </c>
      <c r="C86" s="10" t="s">
        <v>1</v>
      </c>
      <c r="D86" s="10">
        <v>604</v>
      </c>
      <c r="E86" s="10">
        <v>9.7799999999999994</v>
      </c>
      <c r="F86" s="10">
        <v>80.86</v>
      </c>
    </row>
    <row r="87" spans="1:6" x14ac:dyDescent="0.25">
      <c r="A87" s="21">
        <v>43037.050995370373</v>
      </c>
      <c r="B87" s="10" t="s">
        <v>0</v>
      </c>
      <c r="C87" s="10" t="s">
        <v>1</v>
      </c>
      <c r="D87" s="10">
        <v>585</v>
      </c>
      <c r="E87" s="10">
        <v>9.32</v>
      </c>
      <c r="F87" s="10">
        <v>79.989999999999995</v>
      </c>
    </row>
    <row r="88" spans="1:6" x14ac:dyDescent="0.25">
      <c r="A88" s="21">
        <v>43037.051342592589</v>
      </c>
      <c r="B88" s="10" t="s">
        <v>0</v>
      </c>
      <c r="C88" s="10" t="s">
        <v>1</v>
      </c>
      <c r="D88" s="10">
        <v>580</v>
      </c>
      <c r="E88" s="10">
        <v>8.94</v>
      </c>
      <c r="F88" s="10">
        <v>79.27</v>
      </c>
    </row>
    <row r="89" spans="1:6" x14ac:dyDescent="0.25">
      <c r="A89" s="21">
        <v>43037.051689814813</v>
      </c>
      <c r="B89" s="10" t="s">
        <v>0</v>
      </c>
      <c r="C89" s="10" t="s">
        <v>1</v>
      </c>
      <c r="D89" s="10">
        <v>564</v>
      </c>
      <c r="E89" s="10">
        <v>8.58</v>
      </c>
      <c r="F89" s="10">
        <v>78.95</v>
      </c>
    </row>
    <row r="90" spans="1:6" x14ac:dyDescent="0.25">
      <c r="A90" s="21">
        <v>43037.052037037036</v>
      </c>
      <c r="B90" s="10" t="s">
        <v>0</v>
      </c>
      <c r="C90" s="10" t="s">
        <v>1</v>
      </c>
      <c r="D90" s="10">
        <v>563</v>
      </c>
      <c r="E90" s="10">
        <v>8.36</v>
      </c>
      <c r="F90" s="10">
        <v>78.83</v>
      </c>
    </row>
    <row r="91" spans="1:6" x14ac:dyDescent="0.25">
      <c r="A91" s="21">
        <v>43037.052384259259</v>
      </c>
      <c r="B91" s="10" t="s">
        <v>0</v>
      </c>
      <c r="C91" s="10" t="s">
        <v>1</v>
      </c>
      <c r="D91" s="10">
        <v>562</v>
      </c>
      <c r="E91" s="10">
        <v>8.18</v>
      </c>
      <c r="F91" s="10">
        <v>79.040000000000006</v>
      </c>
    </row>
    <row r="92" spans="1:6" x14ac:dyDescent="0.25">
      <c r="A92" s="21">
        <v>43037.052731481483</v>
      </c>
      <c r="B92" s="10" t="s">
        <v>0</v>
      </c>
      <c r="C92" s="10" t="s">
        <v>1</v>
      </c>
      <c r="D92" s="10">
        <v>565</v>
      </c>
      <c r="E92" s="10">
        <v>8.02</v>
      </c>
      <c r="F92" s="10">
        <v>79.59</v>
      </c>
    </row>
    <row r="93" spans="1:6" x14ac:dyDescent="0.25">
      <c r="A93" s="21">
        <v>43037.053078703706</v>
      </c>
      <c r="B93" s="10" t="s">
        <v>0</v>
      </c>
      <c r="C93" s="10" t="s">
        <v>1</v>
      </c>
      <c r="D93" s="10">
        <v>571</v>
      </c>
      <c r="E93" s="10">
        <v>7.92</v>
      </c>
      <c r="F93" s="10">
        <v>80.31</v>
      </c>
    </row>
    <row r="94" spans="1:6" x14ac:dyDescent="0.25">
      <c r="A94" s="21">
        <v>43037.053425925929</v>
      </c>
      <c r="B94" s="10" t="s">
        <v>0</v>
      </c>
      <c r="C94" s="10" t="s">
        <v>1</v>
      </c>
      <c r="D94" s="10">
        <v>576</v>
      </c>
      <c r="E94" s="10">
        <v>7.83</v>
      </c>
      <c r="F94" s="10">
        <v>81.17</v>
      </c>
    </row>
    <row r="95" spans="1:6" x14ac:dyDescent="0.25">
      <c r="A95" s="21">
        <v>43037.053773148145</v>
      </c>
      <c r="B95" s="10" t="s">
        <v>0</v>
      </c>
      <c r="C95" s="10" t="s">
        <v>1</v>
      </c>
      <c r="D95" s="10">
        <v>584</v>
      </c>
      <c r="E95" s="10">
        <v>7.77</v>
      </c>
      <c r="F95" s="10">
        <v>82</v>
      </c>
    </row>
    <row r="96" spans="1:6" x14ac:dyDescent="0.25">
      <c r="A96" s="21">
        <v>43037.054120370369</v>
      </c>
      <c r="B96" s="10" t="s">
        <v>0</v>
      </c>
      <c r="C96" s="10" t="s">
        <v>1</v>
      </c>
      <c r="D96" s="10">
        <v>592</v>
      </c>
      <c r="E96" s="10">
        <v>7.74</v>
      </c>
      <c r="F96" s="10">
        <v>82.84</v>
      </c>
    </row>
    <row r="97" spans="1:6" x14ac:dyDescent="0.25">
      <c r="A97" s="21">
        <v>43037.054467592592</v>
      </c>
      <c r="B97" s="10" t="s">
        <v>0</v>
      </c>
      <c r="C97" s="10" t="s">
        <v>1</v>
      </c>
      <c r="D97" s="10">
        <v>602</v>
      </c>
      <c r="E97" s="10">
        <v>7.71</v>
      </c>
      <c r="F97" s="10">
        <v>83.6</v>
      </c>
    </row>
    <row r="98" spans="1:6" x14ac:dyDescent="0.25">
      <c r="A98" s="21">
        <v>43037.054814814815</v>
      </c>
      <c r="B98" s="10" t="s">
        <v>0</v>
      </c>
      <c r="C98" s="10" t="s">
        <v>1</v>
      </c>
      <c r="D98" s="10">
        <v>600</v>
      </c>
      <c r="E98" s="10">
        <v>7.86</v>
      </c>
      <c r="F98" s="10">
        <v>84.44</v>
      </c>
    </row>
    <row r="99" spans="1:6" x14ac:dyDescent="0.25">
      <c r="A99" s="21">
        <v>43037.055162037039</v>
      </c>
      <c r="B99" s="10" t="s">
        <v>0</v>
      </c>
      <c r="C99" s="10" t="s">
        <v>1</v>
      </c>
      <c r="D99" s="10">
        <v>617</v>
      </c>
      <c r="E99" s="10">
        <v>8.02</v>
      </c>
      <c r="F99" s="10">
        <v>84.5</v>
      </c>
    </row>
    <row r="100" spans="1:6" x14ac:dyDescent="0.25">
      <c r="A100" s="21">
        <v>43037.055509259262</v>
      </c>
      <c r="B100" s="10" t="s">
        <v>0</v>
      </c>
      <c r="C100" s="10" t="s">
        <v>1</v>
      </c>
      <c r="D100" s="10">
        <v>622</v>
      </c>
      <c r="E100" s="10">
        <v>7.98</v>
      </c>
      <c r="F100" s="10">
        <v>84.53</v>
      </c>
    </row>
    <row r="101" spans="1:6" x14ac:dyDescent="0.25">
      <c r="A101" s="21">
        <v>43037.055856481478</v>
      </c>
      <c r="B101" s="10" t="s">
        <v>0</v>
      </c>
      <c r="C101" s="10" t="s">
        <v>1</v>
      </c>
      <c r="D101" s="10">
        <v>597</v>
      </c>
      <c r="E101" s="10">
        <v>7.87</v>
      </c>
      <c r="F101" s="10">
        <v>84.81</v>
      </c>
    </row>
    <row r="102" spans="1:6" x14ac:dyDescent="0.25">
      <c r="A102" s="21">
        <v>43037.056203703702</v>
      </c>
      <c r="B102" s="10" t="s">
        <v>0</v>
      </c>
      <c r="C102" s="10" t="s">
        <v>1</v>
      </c>
      <c r="D102" s="10">
        <v>582</v>
      </c>
      <c r="E102" s="10">
        <v>7.7</v>
      </c>
      <c r="F102" s="10">
        <v>84.75</v>
      </c>
    </row>
    <row r="103" spans="1:6" x14ac:dyDescent="0.25">
      <c r="A103" s="21">
        <v>43037.056550925925</v>
      </c>
      <c r="B103" s="10" t="s">
        <v>0</v>
      </c>
      <c r="C103" s="10" t="s">
        <v>1</v>
      </c>
      <c r="D103" s="10">
        <v>575</v>
      </c>
      <c r="E103" s="10">
        <v>7.48</v>
      </c>
      <c r="F103" s="10">
        <v>84.53</v>
      </c>
    </row>
    <row r="104" spans="1:6" x14ac:dyDescent="0.25">
      <c r="A104" s="21">
        <v>43037.056898148148</v>
      </c>
      <c r="B104" s="10" t="s">
        <v>0</v>
      </c>
      <c r="C104" s="10" t="s">
        <v>1</v>
      </c>
      <c r="D104" s="10">
        <v>559</v>
      </c>
      <c r="E104" s="10">
        <v>7.26</v>
      </c>
      <c r="F104" s="10">
        <v>84.14</v>
      </c>
    </row>
    <row r="105" spans="1:6" x14ac:dyDescent="0.25">
      <c r="A105" s="21">
        <v>43037.057245370372</v>
      </c>
      <c r="B105" s="10" t="s">
        <v>0</v>
      </c>
      <c r="C105" s="10" t="s">
        <v>1</v>
      </c>
      <c r="D105" s="10">
        <v>551</v>
      </c>
      <c r="E105" s="10">
        <v>7.02</v>
      </c>
      <c r="F105" s="10">
        <v>83.66</v>
      </c>
    </row>
    <row r="106" spans="1:6" x14ac:dyDescent="0.25">
      <c r="A106" s="21">
        <v>43037.057592592595</v>
      </c>
      <c r="B106" s="10" t="s">
        <v>0</v>
      </c>
      <c r="C106" s="10" t="s">
        <v>1</v>
      </c>
      <c r="D106" s="10">
        <v>541</v>
      </c>
      <c r="E106" s="10">
        <v>6.8</v>
      </c>
      <c r="F106" s="10">
        <v>83.18</v>
      </c>
    </row>
    <row r="107" spans="1:6" x14ac:dyDescent="0.25">
      <c r="A107" s="21">
        <v>43037.057939814818</v>
      </c>
      <c r="B107" s="10" t="s">
        <v>0</v>
      </c>
      <c r="C107" s="10" t="s">
        <v>1</v>
      </c>
      <c r="D107" s="10">
        <v>540</v>
      </c>
      <c r="E107" s="10">
        <v>6.88</v>
      </c>
      <c r="F107" s="10">
        <v>83.43</v>
      </c>
    </row>
    <row r="108" spans="1:6" x14ac:dyDescent="0.25">
      <c r="A108" s="21">
        <v>43037.058287037034</v>
      </c>
      <c r="B108" s="10" t="s">
        <v>0</v>
      </c>
      <c r="C108" s="10" t="s">
        <v>1</v>
      </c>
      <c r="D108" s="10">
        <v>547</v>
      </c>
      <c r="E108" s="10">
        <v>6.86</v>
      </c>
      <c r="F108" s="10">
        <v>83.54</v>
      </c>
    </row>
    <row r="109" spans="1:6" x14ac:dyDescent="0.25">
      <c r="A109" s="21">
        <v>43037.058634259258</v>
      </c>
      <c r="B109" s="10" t="s">
        <v>0</v>
      </c>
      <c r="C109" s="10" t="s">
        <v>1</v>
      </c>
      <c r="D109" s="10">
        <v>553</v>
      </c>
      <c r="E109" s="10">
        <v>6.85</v>
      </c>
      <c r="F109" s="10">
        <v>84.05</v>
      </c>
    </row>
    <row r="110" spans="1:6" x14ac:dyDescent="0.25">
      <c r="A110" s="21">
        <v>43037.058981481481</v>
      </c>
      <c r="B110" s="10" t="s">
        <v>0</v>
      </c>
      <c r="C110" s="10" t="s">
        <v>1</v>
      </c>
      <c r="D110" s="10">
        <v>556</v>
      </c>
      <c r="E110" s="10">
        <v>6.88</v>
      </c>
      <c r="F110" s="10">
        <v>84.84</v>
      </c>
    </row>
    <row r="111" spans="1:6" x14ac:dyDescent="0.25">
      <c r="A111" s="21">
        <v>43037.059328703705</v>
      </c>
      <c r="B111" s="10" t="s">
        <v>0</v>
      </c>
      <c r="C111" s="10" t="s">
        <v>1</v>
      </c>
      <c r="D111" s="10">
        <v>562</v>
      </c>
      <c r="E111" s="10">
        <v>6.92</v>
      </c>
      <c r="F111" s="10">
        <v>85.63</v>
      </c>
    </row>
    <row r="112" spans="1:6" x14ac:dyDescent="0.25">
      <c r="A112" s="21">
        <v>43037.059675925928</v>
      </c>
      <c r="B112" s="10" t="s">
        <v>0</v>
      </c>
      <c r="C112" s="10" t="s">
        <v>1</v>
      </c>
      <c r="D112" s="10">
        <v>562</v>
      </c>
      <c r="E112" s="10">
        <v>6.96</v>
      </c>
      <c r="F112" s="10">
        <v>86.27</v>
      </c>
    </row>
    <row r="113" spans="1:6" x14ac:dyDescent="0.25">
      <c r="A113" s="21">
        <v>43037.060023148151</v>
      </c>
      <c r="B113" s="10" t="s">
        <v>0</v>
      </c>
      <c r="C113" s="10" t="s">
        <v>1</v>
      </c>
      <c r="D113" s="10">
        <v>575</v>
      </c>
      <c r="E113" s="10">
        <v>7.03</v>
      </c>
      <c r="F113" s="10">
        <v>86.86</v>
      </c>
    </row>
    <row r="114" spans="1:6" x14ac:dyDescent="0.25">
      <c r="A114" s="21">
        <v>43037.060370370367</v>
      </c>
      <c r="B114" s="10" t="s">
        <v>0</v>
      </c>
      <c r="C114" s="10" t="s">
        <v>1</v>
      </c>
      <c r="D114" s="10">
        <v>594</v>
      </c>
      <c r="E114" s="10">
        <v>7.1</v>
      </c>
      <c r="F114" s="10">
        <v>87.37</v>
      </c>
    </row>
    <row r="115" spans="1:6" x14ac:dyDescent="0.25">
      <c r="A115" s="21">
        <v>43037.060717592591</v>
      </c>
      <c r="B115" s="10" t="s">
        <v>0</v>
      </c>
      <c r="C115" s="10" t="s">
        <v>1</v>
      </c>
      <c r="D115" s="10">
        <v>606</v>
      </c>
      <c r="E115" s="10">
        <v>7.46</v>
      </c>
      <c r="F115" s="10">
        <v>88.49</v>
      </c>
    </row>
    <row r="116" spans="1:6" x14ac:dyDescent="0.25">
      <c r="A116" s="21">
        <v>43037.061064814814</v>
      </c>
      <c r="B116" s="10" t="s">
        <v>0</v>
      </c>
      <c r="C116" s="10" t="s">
        <v>1</v>
      </c>
      <c r="D116" s="10">
        <v>622</v>
      </c>
      <c r="E116" s="10">
        <v>7.88</v>
      </c>
      <c r="F116" s="10">
        <v>88.83</v>
      </c>
    </row>
    <row r="117" spans="1:6" x14ac:dyDescent="0.25">
      <c r="A117" s="21">
        <v>43037.061412037037</v>
      </c>
      <c r="B117" s="10" t="s">
        <v>0</v>
      </c>
      <c r="C117" s="10" t="s">
        <v>1</v>
      </c>
      <c r="D117" s="10">
        <v>653</v>
      </c>
      <c r="E117" s="10">
        <v>8.48</v>
      </c>
      <c r="F117" s="10">
        <v>89.59</v>
      </c>
    </row>
    <row r="118" spans="1:6" x14ac:dyDescent="0.25">
      <c r="A118" s="66">
        <v>43037.061759259261</v>
      </c>
      <c r="B118" s="10" t="s">
        <v>0</v>
      </c>
      <c r="C118" s="7" t="s">
        <v>1</v>
      </c>
      <c r="D118" s="7">
        <v>647</v>
      </c>
      <c r="E118" s="7">
        <v>8.89</v>
      </c>
      <c r="F118" s="7">
        <v>91.07</v>
      </c>
    </row>
    <row r="119" spans="1:6" x14ac:dyDescent="0.25">
      <c r="A119" s="66">
        <v>43037.062106481484</v>
      </c>
      <c r="B119" s="10" t="s">
        <v>0</v>
      </c>
      <c r="C119" s="7" t="s">
        <v>1</v>
      </c>
      <c r="D119" s="7">
        <v>655</v>
      </c>
      <c r="E119" s="7">
        <v>8.94</v>
      </c>
      <c r="F119" s="7">
        <v>91.61</v>
      </c>
    </row>
    <row r="120" spans="1:6" x14ac:dyDescent="0.25">
      <c r="A120" s="66">
        <v>43037.0624537037</v>
      </c>
      <c r="B120" s="10" t="s">
        <v>0</v>
      </c>
      <c r="C120" s="7" t="s">
        <v>1</v>
      </c>
      <c r="D120" s="7">
        <v>656</v>
      </c>
      <c r="E120" s="7">
        <v>8.9</v>
      </c>
      <c r="F120" s="7">
        <v>91.83</v>
      </c>
    </row>
    <row r="121" spans="1:6" x14ac:dyDescent="0.25">
      <c r="A121" s="66">
        <v>43037.062800925924</v>
      </c>
      <c r="B121" s="10" t="s">
        <v>0</v>
      </c>
      <c r="C121" s="7" t="s">
        <v>1</v>
      </c>
      <c r="D121" s="7">
        <v>652</v>
      </c>
      <c r="E121" s="7">
        <v>8.84</v>
      </c>
      <c r="F121" s="7">
        <v>91.83</v>
      </c>
    </row>
    <row r="122" spans="1:6" x14ac:dyDescent="0.25">
      <c r="A122" s="66">
        <v>43037.063148148147</v>
      </c>
      <c r="B122" s="10" t="s">
        <v>0</v>
      </c>
      <c r="C122" s="7" t="s">
        <v>1</v>
      </c>
      <c r="D122" s="7">
        <v>644</v>
      </c>
      <c r="E122" s="7">
        <v>8.7799999999999994</v>
      </c>
      <c r="F122" s="7">
        <v>91.78</v>
      </c>
    </row>
    <row r="123" spans="1:6" x14ac:dyDescent="0.25">
      <c r="A123" s="66">
        <v>43037.06349537037</v>
      </c>
      <c r="B123" s="10" t="s">
        <v>0</v>
      </c>
      <c r="C123" s="7" t="s">
        <v>1</v>
      </c>
      <c r="D123" s="7">
        <v>638</v>
      </c>
      <c r="E123" s="7">
        <v>8.74</v>
      </c>
      <c r="F123" s="7">
        <v>91.72</v>
      </c>
    </row>
    <row r="124" spans="1:6" x14ac:dyDescent="0.25">
      <c r="A124" s="66">
        <v>43037.063842592594</v>
      </c>
      <c r="B124" s="10" t="s">
        <v>0</v>
      </c>
      <c r="C124" s="7" t="s">
        <v>1</v>
      </c>
      <c r="D124" s="7">
        <v>639</v>
      </c>
      <c r="E124" s="7">
        <v>8.6999999999999993</v>
      </c>
      <c r="F124" s="7">
        <v>91.64</v>
      </c>
    </row>
    <row r="125" spans="1:6" x14ac:dyDescent="0.25">
      <c r="A125" s="66">
        <v>43037.064189814817</v>
      </c>
      <c r="B125" s="10" t="s">
        <v>0</v>
      </c>
      <c r="C125" s="7" t="s">
        <v>1</v>
      </c>
      <c r="D125" s="7">
        <v>637</v>
      </c>
      <c r="E125" s="7">
        <v>8.66</v>
      </c>
      <c r="F125" s="7">
        <v>91.53</v>
      </c>
    </row>
    <row r="126" spans="1:6" x14ac:dyDescent="0.25">
      <c r="A126" s="66">
        <v>43037.06453703704</v>
      </c>
      <c r="B126" s="10" t="s">
        <v>0</v>
      </c>
      <c r="C126" s="7" t="s">
        <v>1</v>
      </c>
      <c r="D126" s="7">
        <v>632</v>
      </c>
      <c r="E126" s="7">
        <v>8.6199999999999992</v>
      </c>
      <c r="F126" s="7">
        <v>91.42</v>
      </c>
    </row>
    <row r="127" spans="1:6" x14ac:dyDescent="0.25">
      <c r="A127" s="66">
        <v>43037.064884259256</v>
      </c>
      <c r="B127" s="10" t="s">
        <v>0</v>
      </c>
      <c r="C127" s="7" t="s">
        <v>1</v>
      </c>
      <c r="D127" s="7">
        <v>630</v>
      </c>
      <c r="E127" s="7">
        <v>8.58</v>
      </c>
      <c r="F127" s="7">
        <v>91.28</v>
      </c>
    </row>
    <row r="128" spans="1:6" x14ac:dyDescent="0.25">
      <c r="A128" s="66">
        <v>43037.06523148148</v>
      </c>
      <c r="B128" s="10" t="s">
        <v>0</v>
      </c>
      <c r="C128" s="7" t="s">
        <v>1</v>
      </c>
      <c r="D128" s="7">
        <v>628</v>
      </c>
      <c r="E128" s="7">
        <v>8.5399999999999991</v>
      </c>
      <c r="F128" s="7">
        <v>91.15</v>
      </c>
    </row>
    <row r="129" spans="1:6" x14ac:dyDescent="0.25">
      <c r="A129" s="66">
        <v>43037.065578703703</v>
      </c>
      <c r="B129" s="10" t="s">
        <v>0</v>
      </c>
      <c r="C129" s="7" t="s">
        <v>1</v>
      </c>
      <c r="D129" s="7">
        <v>624</v>
      </c>
      <c r="E129" s="7">
        <v>8.48</v>
      </c>
      <c r="F129" s="7">
        <v>91.01</v>
      </c>
    </row>
    <row r="130" spans="1:6" x14ac:dyDescent="0.25">
      <c r="A130" s="66">
        <v>43037.065925925926</v>
      </c>
      <c r="B130" s="10" t="s">
        <v>0</v>
      </c>
      <c r="C130" s="7" t="s">
        <v>1</v>
      </c>
      <c r="D130" s="7">
        <v>624</v>
      </c>
      <c r="E130" s="7">
        <v>8.43</v>
      </c>
      <c r="F130" s="7">
        <v>90.96</v>
      </c>
    </row>
    <row r="131" spans="1:6" x14ac:dyDescent="0.25">
      <c r="A131" s="66">
        <v>43037.06627314815</v>
      </c>
      <c r="B131" s="10" t="s">
        <v>0</v>
      </c>
      <c r="C131" s="7" t="s">
        <v>1</v>
      </c>
      <c r="D131" s="7">
        <v>623</v>
      </c>
      <c r="E131" s="7">
        <v>8.3800000000000008</v>
      </c>
      <c r="F131" s="7">
        <v>90.82</v>
      </c>
    </row>
    <row r="132" spans="1:6" x14ac:dyDescent="0.25">
      <c r="A132" s="66">
        <v>43037.066620370373</v>
      </c>
      <c r="B132" s="10" t="s">
        <v>0</v>
      </c>
      <c r="C132" s="7" t="s">
        <v>1</v>
      </c>
      <c r="D132" s="7">
        <v>619</v>
      </c>
      <c r="E132" s="7">
        <v>8.34</v>
      </c>
      <c r="F132" s="7">
        <v>90.74</v>
      </c>
    </row>
    <row r="133" spans="1:6" x14ac:dyDescent="0.25">
      <c r="A133" s="66">
        <v>43037.066967592589</v>
      </c>
      <c r="B133" s="10" t="s">
        <v>0</v>
      </c>
      <c r="C133" s="7" t="s">
        <v>1</v>
      </c>
      <c r="D133" s="7">
        <v>614</v>
      </c>
      <c r="E133" s="7">
        <v>8.2799999999999994</v>
      </c>
      <c r="F133" s="7">
        <v>90.63</v>
      </c>
    </row>
    <row r="134" spans="1:6" x14ac:dyDescent="0.25">
      <c r="A134" s="66">
        <v>43037.067314814813</v>
      </c>
      <c r="B134" s="10" t="s">
        <v>0</v>
      </c>
      <c r="C134" s="7" t="s">
        <v>1</v>
      </c>
      <c r="D134" s="7">
        <v>616</v>
      </c>
      <c r="E134" s="7">
        <v>8.2200000000000006</v>
      </c>
      <c r="F134" s="7">
        <v>90.57</v>
      </c>
    </row>
    <row r="135" spans="1:6" x14ac:dyDescent="0.25">
      <c r="A135" s="66">
        <v>43037.067662037036</v>
      </c>
      <c r="B135" s="10" t="s">
        <v>0</v>
      </c>
      <c r="C135" s="7" t="s">
        <v>1</v>
      </c>
      <c r="D135" s="7">
        <v>615</v>
      </c>
      <c r="E135" s="7">
        <v>8.16</v>
      </c>
      <c r="F135" s="7">
        <v>90.46</v>
      </c>
    </row>
    <row r="136" spans="1:6" x14ac:dyDescent="0.25">
      <c r="A136" s="66">
        <v>43037.068009259259</v>
      </c>
      <c r="B136" s="10" t="s">
        <v>0</v>
      </c>
      <c r="C136" s="7" t="s">
        <v>1</v>
      </c>
      <c r="D136" s="7">
        <v>614</v>
      </c>
      <c r="E136" s="7">
        <v>8.11</v>
      </c>
      <c r="F136" s="7">
        <v>90.41</v>
      </c>
    </row>
    <row r="137" spans="1:6" x14ac:dyDescent="0.25">
      <c r="A137" s="66">
        <v>43037.068356481483</v>
      </c>
      <c r="B137" s="10" t="s">
        <v>0</v>
      </c>
      <c r="C137" s="7" t="s">
        <v>1</v>
      </c>
      <c r="D137" s="7">
        <v>607</v>
      </c>
      <c r="E137" s="7">
        <v>8.06</v>
      </c>
      <c r="F137" s="7">
        <v>90.36</v>
      </c>
    </row>
    <row r="138" spans="1:6" ht="15.75" thickBot="1" x14ac:dyDescent="0.3">
      <c r="A138" s="67">
        <v>43037.068703703706</v>
      </c>
      <c r="B138" s="5" t="s">
        <v>0</v>
      </c>
      <c r="C138" s="6" t="s">
        <v>1</v>
      </c>
      <c r="D138" s="6">
        <v>612</v>
      </c>
      <c r="E138" s="6">
        <v>8.01</v>
      </c>
      <c r="F138" s="6">
        <v>90.3</v>
      </c>
    </row>
    <row r="139" spans="1:6" ht="15.75" thickTop="1" x14ac:dyDescent="0.25"/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21"/>
  <sheetViews>
    <sheetView topLeftCell="A31" workbookViewId="0">
      <selection activeCell="D125" sqref="D125"/>
    </sheetView>
  </sheetViews>
  <sheetFormatPr defaultRowHeight="15" x14ac:dyDescent="0.25"/>
  <cols>
    <col min="1" max="1" width="17.7109375" customWidth="1"/>
  </cols>
  <sheetData>
    <row r="1" spans="1:10" ht="27" thickBot="1" x14ac:dyDescent="0.45">
      <c r="A1" s="40" t="s">
        <v>86</v>
      </c>
    </row>
    <row r="2" spans="1:10" ht="16.5" thickTop="1" thickBot="1" x14ac:dyDescent="0.3">
      <c r="A2" s="27" t="s">
        <v>19</v>
      </c>
      <c r="B2" s="31"/>
      <c r="C2" s="31"/>
      <c r="D2" s="31"/>
      <c r="E2" s="31"/>
      <c r="F2" s="32"/>
    </row>
    <row r="3" spans="1:10" ht="16.5" thickTop="1" thickBot="1" x14ac:dyDescent="0.3">
      <c r="A3" s="28" t="s">
        <v>2</v>
      </c>
      <c r="B3" s="28" t="s">
        <v>3</v>
      </c>
      <c r="C3" s="28" t="s">
        <v>4</v>
      </c>
      <c r="D3" s="28" t="s">
        <v>5</v>
      </c>
      <c r="E3" s="28" t="s">
        <v>6</v>
      </c>
      <c r="F3" s="28" t="s">
        <v>7</v>
      </c>
      <c r="H3" s="28" t="s">
        <v>8</v>
      </c>
      <c r="I3" s="28" t="s">
        <v>5</v>
      </c>
      <c r="J3" s="28" t="s">
        <v>9</v>
      </c>
    </row>
    <row r="4" spans="1:10" ht="16.5" thickTop="1" thickBot="1" x14ac:dyDescent="0.3">
      <c r="A4" s="20">
        <v>36526.018055555556</v>
      </c>
      <c r="B4" s="4" t="s">
        <v>0</v>
      </c>
      <c r="C4" s="4" t="s">
        <v>1</v>
      </c>
      <c r="D4" s="4">
        <v>497</v>
      </c>
      <c r="E4" s="4">
        <v>13.24</v>
      </c>
      <c r="F4" s="4">
        <v>64.3</v>
      </c>
      <c r="H4" s="4">
        <v>0</v>
      </c>
      <c r="I4" s="4">
        <f>D4</f>
        <v>497</v>
      </c>
      <c r="J4" s="36">
        <f>SLOPE(I4:I15,H4:H15)</f>
        <v>9.0559440559440554E-2</v>
      </c>
    </row>
    <row r="5" spans="1:10" ht="15.75" thickTop="1" x14ac:dyDescent="0.25">
      <c r="A5" s="21">
        <v>36526.018055555556</v>
      </c>
      <c r="B5" s="10" t="s">
        <v>0</v>
      </c>
      <c r="C5" s="10" t="s">
        <v>1</v>
      </c>
      <c r="D5" s="10">
        <v>500</v>
      </c>
      <c r="E5" s="10">
        <v>12.81</v>
      </c>
      <c r="F5" s="10">
        <v>66.44</v>
      </c>
      <c r="H5" s="10">
        <v>30</v>
      </c>
      <c r="I5" s="10">
        <f>D5</f>
        <v>500</v>
      </c>
    </row>
    <row r="6" spans="1:10" x14ac:dyDescent="0.25">
      <c r="A6" s="21">
        <v>36526.018750000003</v>
      </c>
      <c r="B6" s="10" t="s">
        <v>0</v>
      </c>
      <c r="C6" s="10" t="s">
        <v>1</v>
      </c>
      <c r="D6" s="10">
        <v>500</v>
      </c>
      <c r="E6" s="10">
        <v>12.43</v>
      </c>
      <c r="F6" s="10">
        <v>68.41</v>
      </c>
      <c r="H6" s="10">
        <v>60</v>
      </c>
      <c r="I6" s="10">
        <f t="shared" ref="I6:I15" si="0">D6</f>
        <v>500</v>
      </c>
    </row>
    <row r="7" spans="1:10" x14ac:dyDescent="0.25">
      <c r="A7" s="21">
        <v>36526.018750000003</v>
      </c>
      <c r="B7" s="10" t="s">
        <v>0</v>
      </c>
      <c r="C7" s="10" t="s">
        <v>1</v>
      </c>
      <c r="D7" s="10">
        <v>494</v>
      </c>
      <c r="E7" s="10">
        <v>12.12</v>
      </c>
      <c r="F7" s="10">
        <v>70.25</v>
      </c>
      <c r="H7" s="10">
        <v>90</v>
      </c>
      <c r="I7" s="10">
        <f t="shared" si="0"/>
        <v>494</v>
      </c>
    </row>
    <row r="8" spans="1:10" x14ac:dyDescent="0.25">
      <c r="A8" s="21">
        <v>36526.019444444442</v>
      </c>
      <c r="B8" s="10" t="s">
        <v>0</v>
      </c>
      <c r="C8" s="10" t="s">
        <v>1</v>
      </c>
      <c r="D8" s="10">
        <v>494</v>
      </c>
      <c r="E8" s="10">
        <v>11.82</v>
      </c>
      <c r="F8" s="10">
        <v>72.010000000000005</v>
      </c>
      <c r="H8" s="10">
        <v>120</v>
      </c>
      <c r="I8" s="10">
        <f t="shared" si="0"/>
        <v>494</v>
      </c>
    </row>
    <row r="9" spans="1:10" x14ac:dyDescent="0.25">
      <c r="A9" s="21">
        <v>36526.019444444442</v>
      </c>
      <c r="B9" s="10" t="s">
        <v>0</v>
      </c>
      <c r="C9" s="10" t="s">
        <v>1</v>
      </c>
      <c r="D9" s="10">
        <v>499</v>
      </c>
      <c r="E9" s="10">
        <v>11.56</v>
      </c>
      <c r="F9" s="10">
        <v>73.59</v>
      </c>
      <c r="H9" s="10">
        <v>150</v>
      </c>
      <c r="I9" s="10">
        <f t="shared" si="0"/>
        <v>499</v>
      </c>
    </row>
    <row r="10" spans="1:10" x14ac:dyDescent="0.25">
      <c r="A10" s="21">
        <v>36526.020138888889</v>
      </c>
      <c r="B10" s="10" t="s">
        <v>0</v>
      </c>
      <c r="C10" s="10" t="s">
        <v>1</v>
      </c>
      <c r="D10" s="10">
        <v>507</v>
      </c>
      <c r="E10" s="10">
        <v>11.32</v>
      </c>
      <c r="F10" s="10">
        <v>75.05</v>
      </c>
      <c r="H10" s="10">
        <v>180</v>
      </c>
      <c r="I10" s="10">
        <f t="shared" si="0"/>
        <v>507</v>
      </c>
    </row>
    <row r="11" spans="1:10" x14ac:dyDescent="0.25">
      <c r="A11" s="21">
        <v>36526.020138888889</v>
      </c>
      <c r="B11" s="10" t="s">
        <v>0</v>
      </c>
      <c r="C11" s="10" t="s">
        <v>1</v>
      </c>
      <c r="D11" s="10">
        <v>511</v>
      </c>
      <c r="E11" s="10">
        <v>11.1</v>
      </c>
      <c r="F11" s="10">
        <v>76.38</v>
      </c>
      <c r="H11" s="10">
        <v>210</v>
      </c>
      <c r="I11" s="10">
        <f t="shared" si="0"/>
        <v>511</v>
      </c>
    </row>
    <row r="12" spans="1:10" x14ac:dyDescent="0.25">
      <c r="A12" s="21">
        <v>36526.020833333336</v>
      </c>
      <c r="B12" s="10" t="s">
        <v>0</v>
      </c>
      <c r="C12" s="10" t="s">
        <v>1</v>
      </c>
      <c r="D12" s="10">
        <v>519</v>
      </c>
      <c r="E12" s="10">
        <v>10.93</v>
      </c>
      <c r="F12" s="10">
        <v>77.62</v>
      </c>
      <c r="H12" s="10">
        <v>240</v>
      </c>
      <c r="I12" s="10">
        <f t="shared" si="0"/>
        <v>519</v>
      </c>
    </row>
    <row r="13" spans="1:10" x14ac:dyDescent="0.25">
      <c r="A13" s="21">
        <v>36526.020833333336</v>
      </c>
      <c r="B13" s="10" t="s">
        <v>0</v>
      </c>
      <c r="C13" s="10" t="s">
        <v>1</v>
      </c>
      <c r="D13" s="10">
        <v>528</v>
      </c>
      <c r="E13" s="10">
        <v>10.76</v>
      </c>
      <c r="F13" s="10">
        <v>78.72</v>
      </c>
      <c r="H13" s="10">
        <v>270</v>
      </c>
      <c r="I13" s="10">
        <f t="shared" si="0"/>
        <v>528</v>
      </c>
    </row>
    <row r="14" spans="1:10" x14ac:dyDescent="0.25">
      <c r="A14" s="21">
        <v>36526.021527777775</v>
      </c>
      <c r="B14" s="10" t="s">
        <v>0</v>
      </c>
      <c r="C14" s="10" t="s">
        <v>1</v>
      </c>
      <c r="D14" s="10">
        <v>527</v>
      </c>
      <c r="E14" s="10">
        <v>10.58</v>
      </c>
      <c r="F14" s="10">
        <v>79.44</v>
      </c>
      <c r="H14" s="10">
        <v>300</v>
      </c>
      <c r="I14" s="10">
        <f t="shared" si="0"/>
        <v>527</v>
      </c>
    </row>
    <row r="15" spans="1:10" ht="15.75" thickBot="1" x14ac:dyDescent="0.3">
      <c r="A15" s="22">
        <v>36526.021527777775</v>
      </c>
      <c r="B15" s="5" t="s">
        <v>0</v>
      </c>
      <c r="C15" s="5" t="s">
        <v>1</v>
      </c>
      <c r="D15" s="5">
        <v>511</v>
      </c>
      <c r="E15" s="5">
        <v>10.39</v>
      </c>
      <c r="F15" s="5">
        <v>79.56</v>
      </c>
      <c r="H15" s="5">
        <v>330</v>
      </c>
      <c r="I15" s="5">
        <f t="shared" si="0"/>
        <v>511</v>
      </c>
    </row>
    <row r="16" spans="1:10" ht="16.5" thickTop="1" thickBot="1" x14ac:dyDescent="0.3">
      <c r="A16" s="1"/>
    </row>
    <row r="17" spans="1:11" ht="16.5" thickTop="1" thickBot="1" x14ac:dyDescent="0.3">
      <c r="A17" s="27" t="s">
        <v>20</v>
      </c>
      <c r="B17" s="31"/>
      <c r="C17" s="31"/>
      <c r="D17" s="31"/>
      <c r="E17" s="31"/>
      <c r="F17" s="32"/>
    </row>
    <row r="18" spans="1:11" ht="16.5" thickTop="1" thickBot="1" x14ac:dyDescent="0.3">
      <c r="A18" s="28" t="s">
        <v>2</v>
      </c>
      <c r="B18" s="28" t="s">
        <v>3</v>
      </c>
      <c r="C18" s="28" t="s">
        <v>4</v>
      </c>
      <c r="D18" s="28" t="s">
        <v>5</v>
      </c>
      <c r="E18" s="28" t="s">
        <v>6</v>
      </c>
      <c r="F18" s="28" t="s">
        <v>7</v>
      </c>
      <c r="H18" s="28" t="s">
        <v>8</v>
      </c>
      <c r="I18" s="28" t="s">
        <v>5</v>
      </c>
      <c r="J18" s="28" t="s">
        <v>9</v>
      </c>
      <c r="K18" s="34"/>
    </row>
    <row r="19" spans="1:11" ht="16.5" thickTop="1" thickBot="1" x14ac:dyDescent="0.3">
      <c r="A19" s="20">
        <v>36526.024305555555</v>
      </c>
      <c r="B19" s="4" t="s">
        <v>0</v>
      </c>
      <c r="C19" s="4" t="s">
        <v>1</v>
      </c>
      <c r="D19" s="4">
        <v>477</v>
      </c>
      <c r="E19" s="4">
        <v>8.4700000000000006</v>
      </c>
      <c r="F19" s="4">
        <v>78.92</v>
      </c>
      <c r="H19" s="4">
        <v>0</v>
      </c>
      <c r="I19" s="4">
        <f>D19</f>
        <v>477</v>
      </c>
      <c r="J19" s="36">
        <f>SLOPE(I19:I30,H19:H30)</f>
        <v>8.7878787878787876E-2</v>
      </c>
    </row>
    <row r="20" spans="1:11" ht="15.75" thickTop="1" x14ac:dyDescent="0.25">
      <c r="A20" s="21">
        <v>36526.024305555555</v>
      </c>
      <c r="B20" s="10" t="s">
        <v>0</v>
      </c>
      <c r="C20" s="10" t="s">
        <v>1</v>
      </c>
      <c r="D20" s="10">
        <v>477</v>
      </c>
      <c r="E20" s="10">
        <v>8.26</v>
      </c>
      <c r="F20" s="10">
        <v>79.819999999999993</v>
      </c>
      <c r="H20" s="10">
        <v>30</v>
      </c>
      <c r="I20" s="10">
        <f>D20</f>
        <v>477</v>
      </c>
    </row>
    <row r="21" spans="1:11" x14ac:dyDescent="0.25">
      <c r="A21" s="21">
        <v>36526.025000000001</v>
      </c>
      <c r="B21" s="10" t="s">
        <v>0</v>
      </c>
      <c r="C21" s="10" t="s">
        <v>1</v>
      </c>
      <c r="D21" s="10">
        <v>480</v>
      </c>
      <c r="E21" s="10">
        <v>8.1300000000000008</v>
      </c>
      <c r="F21" s="10">
        <v>80.86</v>
      </c>
      <c r="H21" s="10">
        <v>60</v>
      </c>
      <c r="I21" s="10">
        <f t="shared" ref="I21:I30" si="1">D21</f>
        <v>480</v>
      </c>
    </row>
    <row r="22" spans="1:11" x14ac:dyDescent="0.25">
      <c r="A22" s="21">
        <v>36526.025000000001</v>
      </c>
      <c r="B22" s="10" t="s">
        <v>0</v>
      </c>
      <c r="C22" s="10" t="s">
        <v>1</v>
      </c>
      <c r="D22" s="10">
        <v>481</v>
      </c>
      <c r="E22" s="10">
        <v>8.0299999999999994</v>
      </c>
      <c r="F22" s="10">
        <v>81.86</v>
      </c>
      <c r="H22" s="10">
        <v>90</v>
      </c>
      <c r="I22" s="10">
        <f t="shared" si="1"/>
        <v>481</v>
      </c>
    </row>
    <row r="23" spans="1:11" x14ac:dyDescent="0.25">
      <c r="A23" s="21">
        <v>36526.025694444441</v>
      </c>
      <c r="B23" s="10" t="s">
        <v>0</v>
      </c>
      <c r="C23" s="10" t="s">
        <v>1</v>
      </c>
      <c r="D23" s="10">
        <v>482</v>
      </c>
      <c r="E23" s="10">
        <v>7.94</v>
      </c>
      <c r="F23" s="10">
        <v>82.79</v>
      </c>
      <c r="H23" s="10">
        <v>120</v>
      </c>
      <c r="I23" s="10">
        <f t="shared" si="1"/>
        <v>482</v>
      </c>
    </row>
    <row r="24" spans="1:11" x14ac:dyDescent="0.25">
      <c r="A24" s="21">
        <v>36526.025694444441</v>
      </c>
      <c r="B24" s="10" t="s">
        <v>0</v>
      </c>
      <c r="C24" s="10" t="s">
        <v>1</v>
      </c>
      <c r="D24" s="10">
        <v>486</v>
      </c>
      <c r="E24" s="10">
        <v>7.87</v>
      </c>
      <c r="F24" s="10">
        <v>83.6</v>
      </c>
      <c r="H24" s="10">
        <v>150</v>
      </c>
      <c r="I24" s="10">
        <f t="shared" si="1"/>
        <v>486</v>
      </c>
    </row>
    <row r="25" spans="1:11" x14ac:dyDescent="0.25">
      <c r="A25" s="21">
        <v>36526.026388888888</v>
      </c>
      <c r="B25" s="10" t="s">
        <v>0</v>
      </c>
      <c r="C25" s="10" t="s">
        <v>1</v>
      </c>
      <c r="D25" s="10">
        <v>489</v>
      </c>
      <c r="E25" s="10">
        <v>7.83</v>
      </c>
      <c r="F25" s="10">
        <v>84.39</v>
      </c>
      <c r="H25" s="10">
        <v>180</v>
      </c>
      <c r="I25" s="10">
        <f t="shared" si="1"/>
        <v>489</v>
      </c>
    </row>
    <row r="26" spans="1:11" x14ac:dyDescent="0.25">
      <c r="A26" s="21">
        <v>36526.026388888888</v>
      </c>
      <c r="B26" s="10" t="s">
        <v>0</v>
      </c>
      <c r="C26" s="10" t="s">
        <v>1</v>
      </c>
      <c r="D26" s="10">
        <v>496</v>
      </c>
      <c r="E26" s="10">
        <v>7.79</v>
      </c>
      <c r="F26" s="10">
        <v>85.09</v>
      </c>
      <c r="H26" s="10">
        <v>210</v>
      </c>
      <c r="I26" s="10">
        <f t="shared" si="1"/>
        <v>496</v>
      </c>
    </row>
    <row r="27" spans="1:11" x14ac:dyDescent="0.25">
      <c r="A27" s="21">
        <v>36526.027083333334</v>
      </c>
      <c r="B27" s="10" t="s">
        <v>0</v>
      </c>
      <c r="C27" s="10" t="s">
        <v>1</v>
      </c>
      <c r="D27" s="10">
        <v>500</v>
      </c>
      <c r="E27" s="10">
        <v>7.78</v>
      </c>
      <c r="F27" s="10">
        <v>85.74</v>
      </c>
      <c r="H27" s="10">
        <v>240</v>
      </c>
      <c r="I27" s="10">
        <f t="shared" si="1"/>
        <v>500</v>
      </c>
    </row>
    <row r="28" spans="1:11" x14ac:dyDescent="0.25">
      <c r="A28" s="21">
        <v>36526.027083333334</v>
      </c>
      <c r="B28" s="10" t="s">
        <v>0</v>
      </c>
      <c r="C28" s="10" t="s">
        <v>1</v>
      </c>
      <c r="D28" s="10">
        <v>504</v>
      </c>
      <c r="E28" s="10">
        <v>7.76</v>
      </c>
      <c r="F28" s="10">
        <v>86.22</v>
      </c>
      <c r="H28" s="10">
        <v>270</v>
      </c>
      <c r="I28" s="10">
        <f t="shared" si="1"/>
        <v>504</v>
      </c>
    </row>
    <row r="29" spans="1:11" x14ac:dyDescent="0.25">
      <c r="A29" s="21">
        <v>36526.027777777781</v>
      </c>
      <c r="B29" s="10" t="s">
        <v>0</v>
      </c>
      <c r="C29" s="10" t="s">
        <v>1</v>
      </c>
      <c r="D29" s="10">
        <v>507</v>
      </c>
      <c r="E29" s="10">
        <v>7.74</v>
      </c>
      <c r="F29" s="10">
        <v>86.5</v>
      </c>
      <c r="H29" s="10">
        <v>300</v>
      </c>
      <c r="I29" s="10">
        <f t="shared" si="1"/>
        <v>507</v>
      </c>
    </row>
    <row r="30" spans="1:11" ht="15.75" thickBot="1" x14ac:dyDescent="0.3">
      <c r="A30" s="22">
        <v>36526.027777777781</v>
      </c>
      <c r="B30" s="5" t="s">
        <v>0</v>
      </c>
      <c r="C30" s="5" t="s">
        <v>1</v>
      </c>
      <c r="D30" s="5">
        <v>493</v>
      </c>
      <c r="E30" s="5">
        <v>7.7</v>
      </c>
      <c r="F30" s="5">
        <v>86.36</v>
      </c>
      <c r="H30" s="5">
        <v>330</v>
      </c>
      <c r="I30" s="5">
        <f t="shared" si="1"/>
        <v>493</v>
      </c>
    </row>
    <row r="31" spans="1:11" ht="16.5" thickTop="1" thickBot="1" x14ac:dyDescent="0.3">
      <c r="A31" s="1"/>
    </row>
    <row r="32" spans="1:11" ht="16.5" thickTop="1" thickBot="1" x14ac:dyDescent="0.3">
      <c r="A32" s="27" t="s">
        <v>21</v>
      </c>
      <c r="B32" s="31"/>
      <c r="C32" s="31"/>
      <c r="D32" s="31"/>
      <c r="E32" s="31"/>
      <c r="F32" s="32"/>
      <c r="G32" s="34"/>
      <c r="H32" s="34"/>
      <c r="I32" s="34"/>
      <c r="J32" s="34"/>
    </row>
    <row r="33" spans="1:11" ht="16.5" thickTop="1" thickBot="1" x14ac:dyDescent="0.3">
      <c r="A33" s="33" t="s">
        <v>2</v>
      </c>
      <c r="B33" s="28" t="s">
        <v>3</v>
      </c>
      <c r="C33" s="28" t="s">
        <v>4</v>
      </c>
      <c r="D33" s="28" t="s">
        <v>5</v>
      </c>
      <c r="E33" s="28" t="s">
        <v>6</v>
      </c>
      <c r="F33" s="28" t="s">
        <v>7</v>
      </c>
      <c r="G33" s="34"/>
      <c r="H33" s="28" t="s">
        <v>8</v>
      </c>
      <c r="I33" s="30" t="s">
        <v>5</v>
      </c>
      <c r="J33" s="28" t="s">
        <v>9</v>
      </c>
    </row>
    <row r="34" spans="1:11" ht="16.5" thickTop="1" thickBot="1" x14ac:dyDescent="0.3">
      <c r="A34" s="20">
        <v>36526.030555555553</v>
      </c>
      <c r="B34" s="4" t="s">
        <v>0</v>
      </c>
      <c r="C34" s="4" t="s">
        <v>1</v>
      </c>
      <c r="D34" s="4">
        <v>481</v>
      </c>
      <c r="E34" s="4">
        <v>6.79</v>
      </c>
      <c r="F34" s="4">
        <v>85.04</v>
      </c>
      <c r="H34" s="4">
        <v>0</v>
      </c>
      <c r="I34" s="4">
        <f>D34</f>
        <v>481</v>
      </c>
      <c r="J34" s="35">
        <f>SLOPE(I34:I45,H34:H45)</f>
        <v>0.13356643356643358</v>
      </c>
    </row>
    <row r="35" spans="1:11" ht="15.75" thickTop="1" x14ac:dyDescent="0.25">
      <c r="A35" s="21">
        <v>36526.030555555553</v>
      </c>
      <c r="B35" s="10" t="s">
        <v>0</v>
      </c>
      <c r="C35" s="10" t="s">
        <v>1</v>
      </c>
      <c r="D35" s="10">
        <v>481</v>
      </c>
      <c r="E35" s="10">
        <v>6.72</v>
      </c>
      <c r="F35" s="10">
        <v>85.4</v>
      </c>
      <c r="H35" s="10">
        <v>30</v>
      </c>
      <c r="I35" s="10">
        <f>D35</f>
        <v>481</v>
      </c>
    </row>
    <row r="36" spans="1:11" x14ac:dyDescent="0.25">
      <c r="A36" s="21">
        <v>36526.03125</v>
      </c>
      <c r="B36" s="10" t="s">
        <v>0</v>
      </c>
      <c r="C36" s="10" t="s">
        <v>1</v>
      </c>
      <c r="D36" s="10">
        <v>482</v>
      </c>
      <c r="E36" s="10">
        <v>6.7</v>
      </c>
      <c r="F36" s="10">
        <v>85.91</v>
      </c>
      <c r="H36" s="10">
        <v>60</v>
      </c>
      <c r="I36" s="10">
        <f t="shared" ref="I36:I45" si="2">D36</f>
        <v>482</v>
      </c>
    </row>
    <row r="37" spans="1:11" x14ac:dyDescent="0.25">
      <c r="A37" s="21">
        <v>36526.03125</v>
      </c>
      <c r="B37" s="10" t="s">
        <v>0</v>
      </c>
      <c r="C37" s="10" t="s">
        <v>1</v>
      </c>
      <c r="D37" s="10">
        <v>485</v>
      </c>
      <c r="E37" s="10">
        <v>6.68</v>
      </c>
      <c r="F37" s="10">
        <v>86.47</v>
      </c>
      <c r="H37" s="10">
        <v>90</v>
      </c>
      <c r="I37" s="10">
        <f t="shared" si="2"/>
        <v>485</v>
      </c>
    </row>
    <row r="38" spans="1:11" x14ac:dyDescent="0.25">
      <c r="A38" s="21">
        <v>36526.031944444447</v>
      </c>
      <c r="B38" s="10" t="s">
        <v>0</v>
      </c>
      <c r="C38" s="10" t="s">
        <v>1</v>
      </c>
      <c r="D38" s="10">
        <v>489</v>
      </c>
      <c r="E38" s="10">
        <v>6.68</v>
      </c>
      <c r="F38" s="10">
        <v>86.98</v>
      </c>
      <c r="H38" s="10">
        <v>120</v>
      </c>
      <c r="I38" s="10">
        <f t="shared" si="2"/>
        <v>489</v>
      </c>
    </row>
    <row r="39" spans="1:11" x14ac:dyDescent="0.25">
      <c r="A39" s="21">
        <v>36526.031944444447</v>
      </c>
      <c r="B39" s="10" t="s">
        <v>0</v>
      </c>
      <c r="C39" s="10" t="s">
        <v>1</v>
      </c>
      <c r="D39" s="10">
        <v>492</v>
      </c>
      <c r="E39" s="10">
        <v>6.68</v>
      </c>
      <c r="F39" s="10">
        <v>87.43</v>
      </c>
      <c r="H39" s="10">
        <v>150</v>
      </c>
      <c r="I39" s="10">
        <f t="shared" si="2"/>
        <v>492</v>
      </c>
    </row>
    <row r="40" spans="1:11" x14ac:dyDescent="0.25">
      <c r="A40" s="21">
        <v>36526.032638888886</v>
      </c>
      <c r="B40" s="10" t="s">
        <v>0</v>
      </c>
      <c r="C40" s="10" t="s">
        <v>1</v>
      </c>
      <c r="D40" s="10">
        <v>495</v>
      </c>
      <c r="E40" s="10">
        <v>6.72</v>
      </c>
      <c r="F40" s="10">
        <v>87.85</v>
      </c>
      <c r="H40" s="10">
        <v>180</v>
      </c>
      <c r="I40" s="10">
        <f t="shared" si="2"/>
        <v>495</v>
      </c>
    </row>
    <row r="41" spans="1:11" x14ac:dyDescent="0.25">
      <c r="A41" s="21">
        <v>36526.032638888886</v>
      </c>
      <c r="B41" s="10" t="s">
        <v>0</v>
      </c>
      <c r="C41" s="10" t="s">
        <v>1</v>
      </c>
      <c r="D41" s="10">
        <v>499</v>
      </c>
      <c r="E41" s="10">
        <v>6.75</v>
      </c>
      <c r="F41" s="10">
        <v>88.21</v>
      </c>
      <c r="H41" s="10">
        <v>210</v>
      </c>
      <c r="I41" s="10">
        <f t="shared" si="2"/>
        <v>499</v>
      </c>
    </row>
    <row r="42" spans="1:11" x14ac:dyDescent="0.25">
      <c r="A42" s="21">
        <v>36526.033333333333</v>
      </c>
      <c r="B42" s="10" t="s">
        <v>0</v>
      </c>
      <c r="C42" s="10" t="s">
        <v>1</v>
      </c>
      <c r="D42" s="10">
        <v>500</v>
      </c>
      <c r="E42" s="10">
        <v>6.79</v>
      </c>
      <c r="F42" s="10">
        <v>88.52</v>
      </c>
      <c r="H42" s="10">
        <v>240</v>
      </c>
      <c r="I42" s="10">
        <f t="shared" si="2"/>
        <v>500</v>
      </c>
    </row>
    <row r="43" spans="1:11" x14ac:dyDescent="0.25">
      <c r="A43" s="21">
        <v>36526.033333333333</v>
      </c>
      <c r="B43" s="10" t="s">
        <v>0</v>
      </c>
      <c r="C43" s="10" t="s">
        <v>1</v>
      </c>
      <c r="D43" s="10">
        <v>511</v>
      </c>
      <c r="E43" s="10">
        <v>6.85</v>
      </c>
      <c r="F43" s="10">
        <v>88.8</v>
      </c>
      <c r="H43" s="10">
        <v>270</v>
      </c>
      <c r="I43" s="10">
        <f t="shared" si="2"/>
        <v>511</v>
      </c>
    </row>
    <row r="44" spans="1:11" x14ac:dyDescent="0.25">
      <c r="A44" s="21">
        <v>36526.03402777778</v>
      </c>
      <c r="B44" s="10" t="s">
        <v>0</v>
      </c>
      <c r="C44" s="10" t="s">
        <v>1</v>
      </c>
      <c r="D44" s="10">
        <v>520</v>
      </c>
      <c r="E44" s="10">
        <v>6.9</v>
      </c>
      <c r="F44" s="10">
        <v>89.04</v>
      </c>
      <c r="H44" s="10">
        <v>300</v>
      </c>
      <c r="I44" s="10">
        <f t="shared" si="2"/>
        <v>520</v>
      </c>
    </row>
    <row r="45" spans="1:11" ht="15.75" thickBot="1" x14ac:dyDescent="0.3">
      <c r="A45" s="22">
        <v>36526.03402777778</v>
      </c>
      <c r="B45" s="5" t="s">
        <v>0</v>
      </c>
      <c r="C45" s="5" t="s">
        <v>1</v>
      </c>
      <c r="D45" s="5">
        <v>525</v>
      </c>
      <c r="E45" s="5">
        <v>6.94</v>
      </c>
      <c r="F45" s="5">
        <v>89.32</v>
      </c>
      <c r="H45" s="5">
        <v>330</v>
      </c>
      <c r="I45" s="5">
        <f t="shared" si="2"/>
        <v>525</v>
      </c>
    </row>
    <row r="46" spans="1:11" ht="16.5" thickTop="1" thickBot="1" x14ac:dyDescent="0.3"/>
    <row r="47" spans="1:11" ht="16.5" thickTop="1" thickBot="1" x14ac:dyDescent="0.3">
      <c r="B47" s="27" t="s">
        <v>82</v>
      </c>
      <c r="C47" s="31"/>
      <c r="D47" s="32"/>
      <c r="H47" s="30" t="s">
        <v>10</v>
      </c>
      <c r="I47" s="29"/>
      <c r="J47" s="19">
        <f>AVERAGE(J34,J19,J4)</f>
        <v>0.10400155400155399</v>
      </c>
    </row>
    <row r="48" spans="1:11" ht="16.5" thickTop="1" thickBot="1" x14ac:dyDescent="0.3">
      <c r="B48" s="28" t="s">
        <v>81</v>
      </c>
      <c r="C48" s="28" t="s">
        <v>79</v>
      </c>
      <c r="D48" s="28" t="s">
        <v>80</v>
      </c>
      <c r="H48" s="30" t="s">
        <v>15</v>
      </c>
      <c r="I48" s="29"/>
      <c r="J48" s="9">
        <f>AVERAGE(E34:E45,E19:E30,E4:E15)</f>
        <v>8.7655555555555562</v>
      </c>
      <c r="K48" s="9">
        <f>J48+273</f>
        <v>281.76555555555558</v>
      </c>
    </row>
    <row r="49" spans="1:6" ht="15.75" thickTop="1" x14ac:dyDescent="0.25">
      <c r="B49" s="10">
        <v>1</v>
      </c>
      <c r="C49" s="14">
        <v>0.2076388888888889</v>
      </c>
      <c r="D49" s="14">
        <v>0.21111111111111111</v>
      </c>
    </row>
    <row r="50" spans="1:6" x14ac:dyDescent="0.25">
      <c r="B50" s="10">
        <v>2</v>
      </c>
      <c r="C50" s="15">
        <v>0.21388888888888891</v>
      </c>
      <c r="D50" s="15">
        <v>0.21736111111111112</v>
      </c>
    </row>
    <row r="51" spans="1:6" ht="15.75" thickBot="1" x14ac:dyDescent="0.3">
      <c r="B51" s="5">
        <v>3</v>
      </c>
      <c r="C51" s="16">
        <v>0.22013888888888888</v>
      </c>
      <c r="D51" s="16">
        <v>0.22361111111111109</v>
      </c>
    </row>
    <row r="52" spans="1:6" ht="16.5" thickTop="1" thickBot="1" x14ac:dyDescent="0.3"/>
    <row r="53" spans="1:6" ht="16.5" thickTop="1" thickBot="1" x14ac:dyDescent="0.3">
      <c r="A53" s="27" t="s">
        <v>22</v>
      </c>
      <c r="B53" s="31"/>
      <c r="C53" s="31"/>
      <c r="D53" s="31"/>
      <c r="E53" s="31"/>
      <c r="F53" s="32"/>
    </row>
    <row r="54" spans="1:6" ht="16.5" thickTop="1" thickBot="1" x14ac:dyDescent="0.3">
      <c r="A54" s="28" t="s">
        <v>2</v>
      </c>
      <c r="B54" s="28" t="s">
        <v>3</v>
      </c>
      <c r="C54" s="28" t="s">
        <v>4</v>
      </c>
      <c r="D54" s="28" t="s">
        <v>5</v>
      </c>
      <c r="E54" s="28" t="s">
        <v>6</v>
      </c>
      <c r="F54" s="28" t="s">
        <v>7</v>
      </c>
    </row>
    <row r="55" spans="1:6" ht="15.75" thickTop="1" x14ac:dyDescent="0.25">
      <c r="A55" s="20">
        <v>36526.013888888891</v>
      </c>
      <c r="B55" s="4" t="s">
        <v>0</v>
      </c>
      <c r="C55" s="4" t="s">
        <v>1</v>
      </c>
      <c r="D55" s="4">
        <v>693</v>
      </c>
      <c r="E55" s="4">
        <v>20.190000000000001</v>
      </c>
      <c r="F55" s="4">
        <v>75.34</v>
      </c>
    </row>
    <row r="56" spans="1:6" x14ac:dyDescent="0.25">
      <c r="A56" s="21">
        <v>36526.013888888891</v>
      </c>
      <c r="B56" s="10" t="s">
        <v>0</v>
      </c>
      <c r="C56" s="10" t="s">
        <v>1</v>
      </c>
      <c r="D56" s="10">
        <v>678</v>
      </c>
      <c r="E56" s="10">
        <v>20</v>
      </c>
      <c r="F56" s="10">
        <v>75.22</v>
      </c>
    </row>
    <row r="57" spans="1:6" x14ac:dyDescent="0.25">
      <c r="A57" s="21">
        <v>36526.01458333333</v>
      </c>
      <c r="B57" s="10" t="s">
        <v>0</v>
      </c>
      <c r="C57" s="10" t="s">
        <v>1</v>
      </c>
      <c r="D57" s="10">
        <v>664</v>
      </c>
      <c r="E57" s="10">
        <v>19.77</v>
      </c>
      <c r="F57" s="10">
        <v>74.930000000000007</v>
      </c>
    </row>
    <row r="58" spans="1:6" x14ac:dyDescent="0.25">
      <c r="A58" s="21">
        <v>36526.01458333333</v>
      </c>
      <c r="B58" s="10" t="s">
        <v>0</v>
      </c>
      <c r="C58" s="10" t="s">
        <v>1</v>
      </c>
      <c r="D58" s="10">
        <v>623</v>
      </c>
      <c r="E58" s="10">
        <v>19.48</v>
      </c>
      <c r="F58" s="10">
        <v>72.81</v>
      </c>
    </row>
    <row r="59" spans="1:6" x14ac:dyDescent="0.25">
      <c r="A59" s="21">
        <v>36526.015277777777</v>
      </c>
      <c r="B59" s="10" t="s">
        <v>0</v>
      </c>
      <c r="C59" s="10" t="s">
        <v>1</v>
      </c>
      <c r="D59" s="10">
        <v>584</v>
      </c>
      <c r="E59" s="10">
        <v>19</v>
      </c>
      <c r="F59" s="10">
        <v>68.17</v>
      </c>
    </row>
    <row r="60" spans="1:6" x14ac:dyDescent="0.25">
      <c r="A60" s="21">
        <v>36526.015277777777</v>
      </c>
      <c r="B60" s="10" t="s">
        <v>0</v>
      </c>
      <c r="C60" s="10" t="s">
        <v>1</v>
      </c>
      <c r="D60" s="10">
        <v>559</v>
      </c>
      <c r="E60" s="10">
        <v>18.309999999999999</v>
      </c>
      <c r="F60" s="10">
        <v>63.94</v>
      </c>
    </row>
    <row r="61" spans="1:6" x14ac:dyDescent="0.25">
      <c r="A61" s="21">
        <v>36526.015972222223</v>
      </c>
      <c r="B61" s="10" t="s">
        <v>0</v>
      </c>
      <c r="C61" s="10" t="s">
        <v>1</v>
      </c>
      <c r="D61" s="10">
        <v>553</v>
      </c>
      <c r="E61" s="10">
        <v>17.52</v>
      </c>
      <c r="F61" s="10">
        <v>60.66</v>
      </c>
    </row>
    <row r="62" spans="1:6" x14ac:dyDescent="0.25">
      <c r="A62" s="21">
        <v>36526.015972222223</v>
      </c>
      <c r="B62" s="10" t="s">
        <v>0</v>
      </c>
      <c r="C62" s="10" t="s">
        <v>1</v>
      </c>
      <c r="D62" s="10">
        <v>534</v>
      </c>
      <c r="E62" s="10">
        <v>16.66</v>
      </c>
      <c r="F62" s="10">
        <v>58.86</v>
      </c>
    </row>
    <row r="63" spans="1:6" x14ac:dyDescent="0.25">
      <c r="A63" s="21">
        <v>36526.01666666667</v>
      </c>
      <c r="B63" s="10" t="s">
        <v>0</v>
      </c>
      <c r="C63" s="10" t="s">
        <v>1</v>
      </c>
      <c r="D63" s="10">
        <v>516</v>
      </c>
      <c r="E63" s="10">
        <v>15.83</v>
      </c>
      <c r="F63" s="10">
        <v>58.37</v>
      </c>
    </row>
    <row r="64" spans="1:6" x14ac:dyDescent="0.25">
      <c r="A64" s="21">
        <v>36526.01666666667</v>
      </c>
      <c r="B64" s="10" t="s">
        <v>0</v>
      </c>
      <c r="C64" s="10" t="s">
        <v>1</v>
      </c>
      <c r="D64" s="10">
        <v>507</v>
      </c>
      <c r="E64" s="10">
        <v>15.02</v>
      </c>
      <c r="F64" s="10">
        <v>58.49</v>
      </c>
    </row>
    <row r="65" spans="1:6" x14ac:dyDescent="0.25">
      <c r="A65" s="21">
        <v>36526.017361111109</v>
      </c>
      <c r="B65" s="10" t="s">
        <v>0</v>
      </c>
      <c r="C65" s="10" t="s">
        <v>1</v>
      </c>
      <c r="D65" s="10">
        <v>502</v>
      </c>
      <c r="E65" s="10">
        <v>14.26</v>
      </c>
      <c r="F65" s="10">
        <v>59.62</v>
      </c>
    </row>
    <row r="66" spans="1:6" x14ac:dyDescent="0.25">
      <c r="A66" s="21">
        <v>36526.017361111109</v>
      </c>
      <c r="B66" s="10" t="s">
        <v>0</v>
      </c>
      <c r="C66" s="10" t="s">
        <v>1</v>
      </c>
      <c r="D66" s="10">
        <v>498</v>
      </c>
      <c r="E66" s="10">
        <v>13.73</v>
      </c>
      <c r="F66" s="10">
        <v>62.53</v>
      </c>
    </row>
    <row r="67" spans="1:6" x14ac:dyDescent="0.25">
      <c r="A67" s="21">
        <v>36526.018055555556</v>
      </c>
      <c r="B67" s="10" t="s">
        <v>0</v>
      </c>
      <c r="C67" s="10" t="s">
        <v>1</v>
      </c>
      <c r="D67" s="10">
        <v>497</v>
      </c>
      <c r="E67" s="10">
        <v>13.24</v>
      </c>
      <c r="F67" s="10">
        <v>64.3</v>
      </c>
    </row>
    <row r="68" spans="1:6" x14ac:dyDescent="0.25">
      <c r="A68" s="21">
        <v>36526.018055555556</v>
      </c>
      <c r="B68" s="10" t="s">
        <v>0</v>
      </c>
      <c r="C68" s="10" t="s">
        <v>1</v>
      </c>
      <c r="D68" s="10">
        <v>500</v>
      </c>
      <c r="E68" s="10">
        <v>12.81</v>
      </c>
      <c r="F68" s="10">
        <v>66.44</v>
      </c>
    </row>
    <row r="69" spans="1:6" x14ac:dyDescent="0.25">
      <c r="A69" s="21">
        <v>36526.018750000003</v>
      </c>
      <c r="B69" s="10" t="s">
        <v>0</v>
      </c>
      <c r="C69" s="10" t="s">
        <v>1</v>
      </c>
      <c r="D69" s="10">
        <v>500</v>
      </c>
      <c r="E69" s="10">
        <v>12.43</v>
      </c>
      <c r="F69" s="10">
        <v>68.41</v>
      </c>
    </row>
    <row r="70" spans="1:6" x14ac:dyDescent="0.25">
      <c r="A70" s="21">
        <v>36526.018750000003</v>
      </c>
      <c r="B70" s="10" t="s">
        <v>0</v>
      </c>
      <c r="C70" s="10" t="s">
        <v>1</v>
      </c>
      <c r="D70" s="10">
        <v>494</v>
      </c>
      <c r="E70" s="10">
        <v>12.12</v>
      </c>
      <c r="F70" s="10">
        <v>70.25</v>
      </c>
    </row>
    <row r="71" spans="1:6" x14ac:dyDescent="0.25">
      <c r="A71" s="21">
        <v>36526.019444444442</v>
      </c>
      <c r="B71" s="10" t="s">
        <v>0</v>
      </c>
      <c r="C71" s="10" t="s">
        <v>1</v>
      </c>
      <c r="D71" s="10">
        <v>494</v>
      </c>
      <c r="E71" s="10">
        <v>11.82</v>
      </c>
      <c r="F71" s="10">
        <v>72.010000000000005</v>
      </c>
    </row>
    <row r="72" spans="1:6" x14ac:dyDescent="0.25">
      <c r="A72" s="21">
        <v>36526.019444444442</v>
      </c>
      <c r="B72" s="10" t="s">
        <v>0</v>
      </c>
      <c r="C72" s="10" t="s">
        <v>1</v>
      </c>
      <c r="D72" s="10">
        <v>499</v>
      </c>
      <c r="E72" s="10">
        <v>11.56</v>
      </c>
      <c r="F72" s="10">
        <v>73.59</v>
      </c>
    </row>
    <row r="73" spans="1:6" x14ac:dyDescent="0.25">
      <c r="A73" s="21">
        <v>36526.020138888889</v>
      </c>
      <c r="B73" s="10" t="s">
        <v>0</v>
      </c>
      <c r="C73" s="10" t="s">
        <v>1</v>
      </c>
      <c r="D73" s="10">
        <v>507</v>
      </c>
      <c r="E73" s="10">
        <v>11.32</v>
      </c>
      <c r="F73" s="10">
        <v>75.05</v>
      </c>
    </row>
    <row r="74" spans="1:6" x14ac:dyDescent="0.25">
      <c r="A74" s="21">
        <v>36526.020138888889</v>
      </c>
      <c r="B74" s="10" t="s">
        <v>0</v>
      </c>
      <c r="C74" s="10" t="s">
        <v>1</v>
      </c>
      <c r="D74" s="10">
        <v>511</v>
      </c>
      <c r="E74" s="10">
        <v>11.1</v>
      </c>
      <c r="F74" s="10">
        <v>76.38</v>
      </c>
    </row>
    <row r="75" spans="1:6" x14ac:dyDescent="0.25">
      <c r="A75" s="21">
        <v>36526.020833333336</v>
      </c>
      <c r="B75" s="10" t="s">
        <v>0</v>
      </c>
      <c r="C75" s="10" t="s">
        <v>1</v>
      </c>
      <c r="D75" s="10">
        <v>519</v>
      </c>
      <c r="E75" s="10">
        <v>10.93</v>
      </c>
      <c r="F75" s="10">
        <v>77.62</v>
      </c>
    </row>
    <row r="76" spans="1:6" x14ac:dyDescent="0.25">
      <c r="A76" s="21">
        <v>36526.020833333336</v>
      </c>
      <c r="B76" s="10" t="s">
        <v>0</v>
      </c>
      <c r="C76" s="10" t="s">
        <v>1</v>
      </c>
      <c r="D76" s="10">
        <v>528</v>
      </c>
      <c r="E76" s="10">
        <v>10.76</v>
      </c>
      <c r="F76" s="10">
        <v>78.72</v>
      </c>
    </row>
    <row r="77" spans="1:6" x14ac:dyDescent="0.25">
      <c r="A77" s="21">
        <v>36526.021527777775</v>
      </c>
      <c r="B77" s="10" t="s">
        <v>0</v>
      </c>
      <c r="C77" s="10" t="s">
        <v>1</v>
      </c>
      <c r="D77" s="10">
        <v>527</v>
      </c>
      <c r="E77" s="10">
        <v>10.58</v>
      </c>
      <c r="F77" s="10">
        <v>79.44</v>
      </c>
    </row>
    <row r="78" spans="1:6" x14ac:dyDescent="0.25">
      <c r="A78" s="21">
        <v>36526.021527777775</v>
      </c>
      <c r="B78" s="10" t="s">
        <v>0</v>
      </c>
      <c r="C78" s="10" t="s">
        <v>1</v>
      </c>
      <c r="D78" s="10">
        <v>511</v>
      </c>
      <c r="E78" s="10">
        <v>10.39</v>
      </c>
      <c r="F78" s="10">
        <v>79.56</v>
      </c>
    </row>
    <row r="79" spans="1:6" x14ac:dyDescent="0.25">
      <c r="A79" s="21">
        <v>36526.022222222222</v>
      </c>
      <c r="B79" s="10" t="s">
        <v>0</v>
      </c>
      <c r="C79" s="10" t="s">
        <v>1</v>
      </c>
      <c r="D79" s="10">
        <v>505</v>
      </c>
      <c r="E79" s="10">
        <v>10.199999999999999</v>
      </c>
      <c r="F79" s="10">
        <v>79.760000000000005</v>
      </c>
    </row>
    <row r="80" spans="1:6" x14ac:dyDescent="0.25">
      <c r="A80" s="21">
        <v>36526.022222222222</v>
      </c>
      <c r="B80" s="10" t="s">
        <v>0</v>
      </c>
      <c r="C80" s="10" t="s">
        <v>1</v>
      </c>
      <c r="D80" s="10">
        <v>502</v>
      </c>
      <c r="E80" s="10">
        <v>9.9600000000000009</v>
      </c>
      <c r="F80" s="10">
        <v>79.819999999999993</v>
      </c>
    </row>
    <row r="81" spans="1:6" x14ac:dyDescent="0.25">
      <c r="A81" s="21">
        <v>36526.022916666669</v>
      </c>
      <c r="B81" s="10" t="s">
        <v>0</v>
      </c>
      <c r="C81" s="10" t="s">
        <v>1</v>
      </c>
      <c r="D81" s="10">
        <v>494</v>
      </c>
      <c r="E81" s="10">
        <v>9.68</v>
      </c>
      <c r="F81" s="10">
        <v>79.67</v>
      </c>
    </row>
    <row r="82" spans="1:6" x14ac:dyDescent="0.25">
      <c r="A82" s="21">
        <v>36526.022916666669</v>
      </c>
      <c r="B82" s="10" t="s">
        <v>0</v>
      </c>
      <c r="C82" s="10" t="s">
        <v>1</v>
      </c>
      <c r="D82" s="10">
        <v>484</v>
      </c>
      <c r="E82" s="10">
        <v>9.4</v>
      </c>
      <c r="F82" s="10">
        <v>79.41</v>
      </c>
    </row>
    <row r="83" spans="1:6" x14ac:dyDescent="0.25">
      <c r="A83" s="21">
        <v>36526.023611111108</v>
      </c>
      <c r="B83" s="10" t="s">
        <v>0</v>
      </c>
      <c r="C83" s="10" t="s">
        <v>1</v>
      </c>
      <c r="D83" s="10">
        <v>478</v>
      </c>
      <c r="E83" s="10">
        <v>9.0399999999999991</v>
      </c>
      <c r="F83" s="10">
        <v>78.63</v>
      </c>
    </row>
    <row r="84" spans="1:6" x14ac:dyDescent="0.25">
      <c r="A84" s="21">
        <v>36526.023611111108</v>
      </c>
      <c r="B84" s="10" t="s">
        <v>0</v>
      </c>
      <c r="C84" s="10" t="s">
        <v>1</v>
      </c>
      <c r="D84" s="10">
        <v>474</v>
      </c>
      <c r="E84" s="10">
        <v>8.7200000000000006</v>
      </c>
      <c r="F84" s="10">
        <v>78.34</v>
      </c>
    </row>
    <row r="85" spans="1:6" x14ac:dyDescent="0.25">
      <c r="A85" s="21">
        <v>36526.024305555555</v>
      </c>
      <c r="B85" s="10" t="s">
        <v>0</v>
      </c>
      <c r="C85" s="10" t="s">
        <v>1</v>
      </c>
      <c r="D85" s="10">
        <v>477</v>
      </c>
      <c r="E85" s="10">
        <v>8.4700000000000006</v>
      </c>
      <c r="F85" s="10">
        <v>78.92</v>
      </c>
    </row>
    <row r="86" spans="1:6" x14ac:dyDescent="0.25">
      <c r="A86" s="21">
        <v>36526.024305555555</v>
      </c>
      <c r="B86" s="10" t="s">
        <v>0</v>
      </c>
      <c r="C86" s="10" t="s">
        <v>1</v>
      </c>
      <c r="D86" s="10">
        <v>477</v>
      </c>
      <c r="E86" s="10">
        <v>8.26</v>
      </c>
      <c r="F86" s="10">
        <v>79.819999999999993</v>
      </c>
    </row>
    <row r="87" spans="1:6" x14ac:dyDescent="0.25">
      <c r="A87" s="21">
        <v>36526.025000000001</v>
      </c>
      <c r="B87" s="10" t="s">
        <v>0</v>
      </c>
      <c r="C87" s="10" t="s">
        <v>1</v>
      </c>
      <c r="D87" s="10">
        <v>480</v>
      </c>
      <c r="E87" s="10">
        <v>8.1300000000000008</v>
      </c>
      <c r="F87" s="10">
        <v>80.86</v>
      </c>
    </row>
    <row r="88" spans="1:6" x14ac:dyDescent="0.25">
      <c r="A88" s="21">
        <v>36526.025000000001</v>
      </c>
      <c r="B88" s="10" t="s">
        <v>0</v>
      </c>
      <c r="C88" s="10" t="s">
        <v>1</v>
      </c>
      <c r="D88" s="10">
        <v>481</v>
      </c>
      <c r="E88" s="10">
        <v>8.0299999999999994</v>
      </c>
      <c r="F88" s="10">
        <v>81.86</v>
      </c>
    </row>
    <row r="89" spans="1:6" x14ac:dyDescent="0.25">
      <c r="A89" s="21">
        <v>36526.025694444441</v>
      </c>
      <c r="B89" s="10" t="s">
        <v>0</v>
      </c>
      <c r="C89" s="10" t="s">
        <v>1</v>
      </c>
      <c r="D89" s="10">
        <v>482</v>
      </c>
      <c r="E89" s="10">
        <v>7.94</v>
      </c>
      <c r="F89" s="10">
        <v>82.79</v>
      </c>
    </row>
    <row r="90" spans="1:6" x14ac:dyDescent="0.25">
      <c r="A90" s="21">
        <v>36526.025694444441</v>
      </c>
      <c r="B90" s="10" t="s">
        <v>0</v>
      </c>
      <c r="C90" s="10" t="s">
        <v>1</v>
      </c>
      <c r="D90" s="10">
        <v>486</v>
      </c>
      <c r="E90" s="10">
        <v>7.87</v>
      </c>
      <c r="F90" s="10">
        <v>83.6</v>
      </c>
    </row>
    <row r="91" spans="1:6" x14ac:dyDescent="0.25">
      <c r="A91" s="21">
        <v>36526.026388888888</v>
      </c>
      <c r="B91" s="10" t="s">
        <v>0</v>
      </c>
      <c r="C91" s="10" t="s">
        <v>1</v>
      </c>
      <c r="D91" s="10">
        <v>489</v>
      </c>
      <c r="E91" s="10">
        <v>7.83</v>
      </c>
      <c r="F91" s="10">
        <v>84.39</v>
      </c>
    </row>
    <row r="92" spans="1:6" x14ac:dyDescent="0.25">
      <c r="A92" s="21">
        <v>36526.026388888888</v>
      </c>
      <c r="B92" s="10" t="s">
        <v>0</v>
      </c>
      <c r="C92" s="10" t="s">
        <v>1</v>
      </c>
      <c r="D92" s="10">
        <v>496</v>
      </c>
      <c r="E92" s="10">
        <v>7.79</v>
      </c>
      <c r="F92" s="10">
        <v>85.09</v>
      </c>
    </row>
    <row r="93" spans="1:6" x14ac:dyDescent="0.25">
      <c r="A93" s="21">
        <v>36526.027083333334</v>
      </c>
      <c r="B93" s="10" t="s">
        <v>0</v>
      </c>
      <c r="C93" s="10" t="s">
        <v>1</v>
      </c>
      <c r="D93" s="10">
        <v>500</v>
      </c>
      <c r="E93" s="10">
        <v>7.78</v>
      </c>
      <c r="F93" s="10">
        <v>85.74</v>
      </c>
    </row>
    <row r="94" spans="1:6" x14ac:dyDescent="0.25">
      <c r="A94" s="21">
        <v>36526.027083333334</v>
      </c>
      <c r="B94" s="10" t="s">
        <v>0</v>
      </c>
      <c r="C94" s="10" t="s">
        <v>1</v>
      </c>
      <c r="D94" s="10">
        <v>504</v>
      </c>
      <c r="E94" s="10">
        <v>7.76</v>
      </c>
      <c r="F94" s="10">
        <v>86.22</v>
      </c>
    </row>
    <row r="95" spans="1:6" x14ac:dyDescent="0.25">
      <c r="A95" s="21">
        <v>36526.027777777781</v>
      </c>
      <c r="B95" s="10" t="s">
        <v>0</v>
      </c>
      <c r="C95" s="10" t="s">
        <v>1</v>
      </c>
      <c r="D95" s="10">
        <v>507</v>
      </c>
      <c r="E95" s="10">
        <v>7.74</v>
      </c>
      <c r="F95" s="10">
        <v>86.5</v>
      </c>
    </row>
    <row r="96" spans="1:6" x14ac:dyDescent="0.25">
      <c r="A96" s="21">
        <v>36526.027777777781</v>
      </c>
      <c r="B96" s="10" t="s">
        <v>0</v>
      </c>
      <c r="C96" s="10" t="s">
        <v>1</v>
      </c>
      <c r="D96" s="10">
        <v>493</v>
      </c>
      <c r="E96" s="10">
        <v>7.7</v>
      </c>
      <c r="F96" s="10">
        <v>86.36</v>
      </c>
    </row>
    <row r="97" spans="1:6" x14ac:dyDescent="0.25">
      <c r="A97" s="21">
        <v>36526.02847222222</v>
      </c>
      <c r="B97" s="10" t="s">
        <v>0</v>
      </c>
      <c r="C97" s="10" t="s">
        <v>1</v>
      </c>
      <c r="D97" s="10">
        <v>485</v>
      </c>
      <c r="E97" s="10">
        <v>7.58</v>
      </c>
      <c r="F97" s="10">
        <v>86.08</v>
      </c>
    </row>
    <row r="98" spans="1:6" x14ac:dyDescent="0.25">
      <c r="A98" s="21">
        <v>36526.02847222222</v>
      </c>
      <c r="B98" s="10" t="s">
        <v>0</v>
      </c>
      <c r="C98" s="10" t="s">
        <v>1</v>
      </c>
      <c r="D98" s="10">
        <v>486</v>
      </c>
      <c r="E98" s="10">
        <v>7.48</v>
      </c>
      <c r="F98" s="10">
        <v>86.05</v>
      </c>
    </row>
    <row r="99" spans="1:6" x14ac:dyDescent="0.25">
      <c r="A99" s="21">
        <v>36526.029166666667</v>
      </c>
      <c r="B99" s="10" t="s">
        <v>0</v>
      </c>
      <c r="C99" s="10" t="s">
        <v>1</v>
      </c>
      <c r="D99" s="10">
        <v>490</v>
      </c>
      <c r="E99" s="10">
        <v>7.32</v>
      </c>
      <c r="F99" s="10">
        <v>85.85</v>
      </c>
    </row>
    <row r="100" spans="1:6" x14ac:dyDescent="0.25">
      <c r="A100" s="21">
        <v>36526.029166666667</v>
      </c>
      <c r="B100" s="10" t="s">
        <v>0</v>
      </c>
      <c r="C100" s="10" t="s">
        <v>1</v>
      </c>
      <c r="D100" s="10">
        <v>486</v>
      </c>
      <c r="E100" s="10">
        <v>7.16</v>
      </c>
      <c r="F100" s="10">
        <v>85.49</v>
      </c>
    </row>
    <row r="101" spans="1:6" x14ac:dyDescent="0.25">
      <c r="A101" s="21">
        <v>36526.029861111114</v>
      </c>
      <c r="B101" s="10" t="s">
        <v>0</v>
      </c>
      <c r="C101" s="10" t="s">
        <v>1</v>
      </c>
      <c r="D101" s="10">
        <v>485</v>
      </c>
      <c r="E101" s="10">
        <v>6.98</v>
      </c>
      <c r="F101" s="10">
        <v>85.09</v>
      </c>
    </row>
    <row r="102" spans="1:6" x14ac:dyDescent="0.25">
      <c r="A102" s="21">
        <v>36526.029861111114</v>
      </c>
      <c r="B102" s="10" t="s">
        <v>0</v>
      </c>
      <c r="C102" s="10" t="s">
        <v>1</v>
      </c>
      <c r="D102" s="10">
        <v>483</v>
      </c>
      <c r="E102" s="10">
        <v>6.86</v>
      </c>
      <c r="F102" s="10">
        <v>84.95</v>
      </c>
    </row>
    <row r="103" spans="1:6" x14ac:dyDescent="0.25">
      <c r="A103" s="21">
        <v>36526.030555555553</v>
      </c>
      <c r="B103" s="10" t="s">
        <v>0</v>
      </c>
      <c r="C103" s="10" t="s">
        <v>1</v>
      </c>
      <c r="D103" s="10">
        <v>481</v>
      </c>
      <c r="E103" s="10">
        <v>6.79</v>
      </c>
      <c r="F103" s="10">
        <v>85.04</v>
      </c>
    </row>
    <row r="104" spans="1:6" x14ac:dyDescent="0.25">
      <c r="A104" s="21">
        <v>36526.030555555553</v>
      </c>
      <c r="B104" s="10" t="s">
        <v>0</v>
      </c>
      <c r="C104" s="10" t="s">
        <v>1</v>
      </c>
      <c r="D104" s="10">
        <v>481</v>
      </c>
      <c r="E104" s="10">
        <v>6.72</v>
      </c>
      <c r="F104" s="10">
        <v>85.4</v>
      </c>
    </row>
    <row r="105" spans="1:6" x14ac:dyDescent="0.25">
      <c r="A105" s="21">
        <v>36526.03125</v>
      </c>
      <c r="B105" s="10" t="s">
        <v>0</v>
      </c>
      <c r="C105" s="10" t="s">
        <v>1</v>
      </c>
      <c r="D105" s="10">
        <v>482</v>
      </c>
      <c r="E105" s="10">
        <v>6.7</v>
      </c>
      <c r="F105" s="10">
        <v>85.91</v>
      </c>
    </row>
    <row r="106" spans="1:6" x14ac:dyDescent="0.25">
      <c r="A106" s="21">
        <v>36526.03125</v>
      </c>
      <c r="B106" s="10" t="s">
        <v>0</v>
      </c>
      <c r="C106" s="10" t="s">
        <v>1</v>
      </c>
      <c r="D106" s="10">
        <v>485</v>
      </c>
      <c r="E106" s="10">
        <v>6.68</v>
      </c>
      <c r="F106" s="10">
        <v>86.47</v>
      </c>
    </row>
    <row r="107" spans="1:6" x14ac:dyDescent="0.25">
      <c r="A107" s="21">
        <v>36526.031944444447</v>
      </c>
      <c r="B107" s="10" t="s">
        <v>0</v>
      </c>
      <c r="C107" s="10" t="s">
        <v>1</v>
      </c>
      <c r="D107" s="10">
        <v>489</v>
      </c>
      <c r="E107" s="10">
        <v>6.68</v>
      </c>
      <c r="F107" s="10">
        <v>86.98</v>
      </c>
    </row>
    <row r="108" spans="1:6" x14ac:dyDescent="0.25">
      <c r="A108" s="21">
        <v>36526.031944444447</v>
      </c>
      <c r="B108" s="10" t="s">
        <v>0</v>
      </c>
      <c r="C108" s="10" t="s">
        <v>1</v>
      </c>
      <c r="D108" s="10">
        <v>492</v>
      </c>
      <c r="E108" s="10">
        <v>6.68</v>
      </c>
      <c r="F108" s="10">
        <v>87.43</v>
      </c>
    </row>
    <row r="109" spans="1:6" x14ac:dyDescent="0.25">
      <c r="A109" s="21">
        <v>36526.032638888886</v>
      </c>
      <c r="B109" s="10" t="s">
        <v>0</v>
      </c>
      <c r="C109" s="10" t="s">
        <v>1</v>
      </c>
      <c r="D109" s="10">
        <v>495</v>
      </c>
      <c r="E109" s="10">
        <v>6.72</v>
      </c>
      <c r="F109" s="10">
        <v>87.85</v>
      </c>
    </row>
    <row r="110" spans="1:6" x14ac:dyDescent="0.25">
      <c r="A110" s="21">
        <v>36526.032638888886</v>
      </c>
      <c r="B110" s="10" t="s">
        <v>0</v>
      </c>
      <c r="C110" s="10" t="s">
        <v>1</v>
      </c>
      <c r="D110" s="10">
        <v>499</v>
      </c>
      <c r="E110" s="10">
        <v>6.75</v>
      </c>
      <c r="F110" s="10">
        <v>88.21</v>
      </c>
    </row>
    <row r="111" spans="1:6" x14ac:dyDescent="0.25">
      <c r="A111" s="21">
        <v>36526.033333333333</v>
      </c>
      <c r="B111" s="10" t="s">
        <v>0</v>
      </c>
      <c r="C111" s="10" t="s">
        <v>1</v>
      </c>
      <c r="D111" s="10">
        <v>500</v>
      </c>
      <c r="E111" s="10">
        <v>6.79</v>
      </c>
      <c r="F111" s="10">
        <v>88.52</v>
      </c>
    </row>
    <row r="112" spans="1:6" x14ac:dyDescent="0.25">
      <c r="A112" s="21">
        <v>36526.033333333333</v>
      </c>
      <c r="B112" s="10" t="s">
        <v>0</v>
      </c>
      <c r="C112" s="10" t="s">
        <v>1</v>
      </c>
      <c r="D112" s="10">
        <v>511</v>
      </c>
      <c r="E112" s="10">
        <v>6.85</v>
      </c>
      <c r="F112" s="10">
        <v>88.8</v>
      </c>
    </row>
    <row r="113" spans="1:6" x14ac:dyDescent="0.25">
      <c r="A113" s="21">
        <v>36526.03402777778</v>
      </c>
      <c r="B113" s="10" t="s">
        <v>0</v>
      </c>
      <c r="C113" s="10" t="s">
        <v>1</v>
      </c>
      <c r="D113" s="10">
        <v>520</v>
      </c>
      <c r="E113" s="10">
        <v>6.9</v>
      </c>
      <c r="F113" s="10">
        <v>89.04</v>
      </c>
    </row>
    <row r="114" spans="1:6" x14ac:dyDescent="0.25">
      <c r="A114" s="21">
        <v>36526.03402777778</v>
      </c>
      <c r="B114" s="10" t="s">
        <v>0</v>
      </c>
      <c r="C114" s="10" t="s">
        <v>1</v>
      </c>
      <c r="D114" s="10">
        <v>525</v>
      </c>
      <c r="E114" s="10">
        <v>6.94</v>
      </c>
      <c r="F114" s="10">
        <v>89.32</v>
      </c>
    </row>
    <row r="115" spans="1:6" x14ac:dyDescent="0.25">
      <c r="A115" s="21">
        <v>36526.034722222219</v>
      </c>
      <c r="B115" s="10" t="s">
        <v>0</v>
      </c>
      <c r="C115" s="10" t="s">
        <v>1</v>
      </c>
      <c r="D115" s="10">
        <v>519</v>
      </c>
      <c r="E115" s="10">
        <v>6.96</v>
      </c>
      <c r="F115" s="10">
        <v>89.54</v>
      </c>
    </row>
    <row r="116" spans="1:6" x14ac:dyDescent="0.25">
      <c r="A116" s="21">
        <v>36526.034722222219</v>
      </c>
      <c r="B116" s="10" t="s">
        <v>0</v>
      </c>
      <c r="C116" s="10" t="s">
        <v>1</v>
      </c>
      <c r="D116" s="10">
        <v>519</v>
      </c>
      <c r="E116" s="10">
        <v>7.01</v>
      </c>
      <c r="F116" s="10">
        <v>89.73</v>
      </c>
    </row>
    <row r="117" spans="1:6" x14ac:dyDescent="0.25">
      <c r="A117" s="21">
        <v>36526.035416666666</v>
      </c>
      <c r="B117" s="10" t="s">
        <v>0</v>
      </c>
      <c r="C117" s="10" t="s">
        <v>1</v>
      </c>
      <c r="D117" s="10">
        <v>520</v>
      </c>
      <c r="E117" s="10">
        <v>7.05</v>
      </c>
      <c r="F117" s="10">
        <v>89.97</v>
      </c>
    </row>
    <row r="118" spans="1:6" x14ac:dyDescent="0.25">
      <c r="A118" s="21">
        <v>36526.035416666666</v>
      </c>
      <c r="B118" s="10" t="s">
        <v>0</v>
      </c>
      <c r="C118" s="10" t="s">
        <v>1</v>
      </c>
      <c r="D118" s="10">
        <v>517</v>
      </c>
      <c r="E118" s="10">
        <v>7.12</v>
      </c>
      <c r="F118" s="10">
        <v>90.16</v>
      </c>
    </row>
    <row r="119" spans="1:6" x14ac:dyDescent="0.25">
      <c r="A119" s="21">
        <v>36526.036111111112</v>
      </c>
      <c r="B119" s="10" t="s">
        <v>0</v>
      </c>
      <c r="C119" s="10" t="s">
        <v>1</v>
      </c>
      <c r="D119" s="10">
        <v>516</v>
      </c>
      <c r="E119" s="10">
        <v>7.18</v>
      </c>
      <c r="F119" s="10">
        <v>90.36</v>
      </c>
    </row>
    <row r="120" spans="1:6" ht="15.75" thickBot="1" x14ac:dyDescent="0.3">
      <c r="A120" s="22">
        <v>36526.036111111112</v>
      </c>
      <c r="B120" s="5" t="s">
        <v>0</v>
      </c>
      <c r="C120" s="5" t="s">
        <v>1</v>
      </c>
      <c r="D120" s="5">
        <v>516</v>
      </c>
      <c r="E120" s="5">
        <v>7.25</v>
      </c>
      <c r="F120" s="5">
        <v>90.46</v>
      </c>
    </row>
    <row r="121" spans="1:6" ht="15.75" thickTop="1" x14ac:dyDescent="0.25"/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16"/>
  <sheetViews>
    <sheetView topLeftCell="A43" workbookViewId="0">
      <selection activeCell="C49" sqref="C49:D51"/>
    </sheetView>
  </sheetViews>
  <sheetFormatPr defaultRowHeight="15" x14ac:dyDescent="0.25"/>
  <cols>
    <col min="1" max="1" width="17.7109375" customWidth="1"/>
  </cols>
  <sheetData>
    <row r="1" spans="1:10" ht="30" customHeight="1" thickBot="1" x14ac:dyDescent="0.45">
      <c r="A1" s="40" t="s">
        <v>115</v>
      </c>
    </row>
    <row r="2" spans="1:10" ht="16.5" thickTop="1" thickBot="1" x14ac:dyDescent="0.3">
      <c r="A2" s="27" t="s">
        <v>19</v>
      </c>
      <c r="B2" s="31"/>
      <c r="C2" s="31"/>
      <c r="D2" s="31"/>
      <c r="E2" s="31"/>
      <c r="F2" s="32"/>
    </row>
    <row r="3" spans="1:10" ht="16.5" thickTop="1" thickBot="1" x14ac:dyDescent="0.3">
      <c r="A3" s="28" t="s">
        <v>2</v>
      </c>
      <c r="B3" s="28" t="s">
        <v>3</v>
      </c>
      <c r="C3" s="28" t="s">
        <v>4</v>
      </c>
      <c r="D3" s="28" t="s">
        <v>5</v>
      </c>
      <c r="E3" s="28" t="s">
        <v>6</v>
      </c>
      <c r="F3" s="28" t="s">
        <v>7</v>
      </c>
      <c r="H3" s="28" t="s">
        <v>8</v>
      </c>
      <c r="I3" s="28" t="s">
        <v>5</v>
      </c>
      <c r="J3" s="28" t="s">
        <v>9</v>
      </c>
    </row>
    <row r="4" spans="1:10" ht="16.5" thickTop="1" thickBot="1" x14ac:dyDescent="0.3">
      <c r="A4" s="20">
        <v>43037.207766203705</v>
      </c>
      <c r="B4" s="4" t="s">
        <v>0</v>
      </c>
      <c r="C4" s="4" t="s">
        <v>1</v>
      </c>
      <c r="D4" s="4">
        <v>537</v>
      </c>
      <c r="E4" s="4">
        <v>11.37</v>
      </c>
      <c r="F4" s="4">
        <v>78.459999999999994</v>
      </c>
      <c r="H4" s="4">
        <v>0</v>
      </c>
      <c r="I4" s="4">
        <f>D4</f>
        <v>537</v>
      </c>
      <c r="J4" s="36">
        <f>SLOPE(I4:I15,H4:H15)</f>
        <v>0.28251748251748249</v>
      </c>
    </row>
    <row r="5" spans="1:10" ht="15.75" thickTop="1" x14ac:dyDescent="0.25">
      <c r="A5" s="21">
        <v>43037.208113425928</v>
      </c>
      <c r="B5" s="10" t="s">
        <v>0</v>
      </c>
      <c r="C5" s="10" t="s">
        <v>1</v>
      </c>
      <c r="D5" s="10">
        <v>548</v>
      </c>
      <c r="E5" s="10">
        <v>11.14</v>
      </c>
      <c r="F5" s="10">
        <v>79.27</v>
      </c>
      <c r="H5" s="10">
        <v>30</v>
      </c>
      <c r="I5" s="10">
        <f>D5</f>
        <v>548</v>
      </c>
    </row>
    <row r="6" spans="1:10" x14ac:dyDescent="0.25">
      <c r="A6" s="21">
        <v>43037.208460648151</v>
      </c>
      <c r="B6" s="10" t="s">
        <v>0</v>
      </c>
      <c r="C6" s="10" t="s">
        <v>1</v>
      </c>
      <c r="D6" s="10">
        <v>556</v>
      </c>
      <c r="E6" s="10">
        <v>10.94</v>
      </c>
      <c r="F6" s="10">
        <v>80.16</v>
      </c>
      <c r="H6" s="10">
        <v>60</v>
      </c>
      <c r="I6" s="10">
        <f t="shared" ref="I6:I15" si="0">D6</f>
        <v>556</v>
      </c>
    </row>
    <row r="7" spans="1:10" x14ac:dyDescent="0.25">
      <c r="A7" s="21">
        <v>43037.208807870367</v>
      </c>
      <c r="B7" s="10" t="s">
        <v>0</v>
      </c>
      <c r="C7" s="10" t="s">
        <v>1</v>
      </c>
      <c r="D7" s="10">
        <v>564</v>
      </c>
      <c r="E7" s="10">
        <v>10.72</v>
      </c>
      <c r="F7" s="10">
        <v>81.03</v>
      </c>
      <c r="H7" s="10">
        <v>90</v>
      </c>
      <c r="I7" s="10">
        <f t="shared" si="0"/>
        <v>564</v>
      </c>
    </row>
    <row r="8" spans="1:10" x14ac:dyDescent="0.25">
      <c r="A8" s="21">
        <v>43037.209155092591</v>
      </c>
      <c r="B8" s="10" t="s">
        <v>0</v>
      </c>
      <c r="C8" s="10" t="s">
        <v>1</v>
      </c>
      <c r="D8" s="10">
        <v>577</v>
      </c>
      <c r="E8" s="10">
        <v>10.55</v>
      </c>
      <c r="F8" s="10">
        <v>81.8</v>
      </c>
      <c r="H8" s="10">
        <v>120</v>
      </c>
      <c r="I8" s="10">
        <f t="shared" si="0"/>
        <v>577</v>
      </c>
    </row>
    <row r="9" spans="1:10" x14ac:dyDescent="0.25">
      <c r="A9" s="21">
        <v>43037.209502314814</v>
      </c>
      <c r="B9" s="10" t="s">
        <v>0</v>
      </c>
      <c r="C9" s="10" t="s">
        <v>1</v>
      </c>
      <c r="D9" s="10">
        <v>587</v>
      </c>
      <c r="E9" s="10">
        <v>10.38</v>
      </c>
      <c r="F9" s="10">
        <v>82.53</v>
      </c>
      <c r="H9" s="10">
        <v>150</v>
      </c>
      <c r="I9" s="10">
        <f t="shared" si="0"/>
        <v>587</v>
      </c>
    </row>
    <row r="10" spans="1:10" x14ac:dyDescent="0.25">
      <c r="A10" s="21">
        <v>43037.209849537037</v>
      </c>
      <c r="B10" s="10" t="s">
        <v>0</v>
      </c>
      <c r="C10" s="10" t="s">
        <v>1</v>
      </c>
      <c r="D10" s="10">
        <v>602</v>
      </c>
      <c r="E10" s="10">
        <v>10.26</v>
      </c>
      <c r="F10" s="10">
        <v>83.15</v>
      </c>
      <c r="H10" s="10">
        <v>180</v>
      </c>
      <c r="I10" s="10">
        <f t="shared" si="0"/>
        <v>602</v>
      </c>
    </row>
    <row r="11" spans="1:10" x14ac:dyDescent="0.25">
      <c r="A11" s="21">
        <v>43037.210196759261</v>
      </c>
      <c r="B11" s="10" t="s">
        <v>0</v>
      </c>
      <c r="C11" s="10" t="s">
        <v>1</v>
      </c>
      <c r="D11" s="10">
        <v>618</v>
      </c>
      <c r="E11" s="10">
        <v>10.17</v>
      </c>
      <c r="F11" s="10">
        <v>83.85</v>
      </c>
      <c r="H11" s="10">
        <v>210</v>
      </c>
      <c r="I11" s="10">
        <f t="shared" si="0"/>
        <v>618</v>
      </c>
    </row>
    <row r="12" spans="1:10" x14ac:dyDescent="0.25">
      <c r="A12" s="21">
        <v>43037.210543981484</v>
      </c>
      <c r="B12" s="10" t="s">
        <v>0</v>
      </c>
      <c r="C12" s="10" t="s">
        <v>1</v>
      </c>
      <c r="D12" s="10">
        <v>631</v>
      </c>
      <c r="E12" s="10">
        <v>10.039999999999999</v>
      </c>
      <c r="F12" s="10">
        <v>84.28</v>
      </c>
      <c r="H12" s="10">
        <v>240</v>
      </c>
      <c r="I12" s="10">
        <f t="shared" si="0"/>
        <v>631</v>
      </c>
    </row>
    <row r="13" spans="1:10" x14ac:dyDescent="0.25">
      <c r="A13" s="21">
        <v>43037.2108912037</v>
      </c>
      <c r="B13" s="10" t="s">
        <v>0</v>
      </c>
      <c r="C13" s="10" t="s">
        <v>1</v>
      </c>
      <c r="D13" s="10">
        <v>628</v>
      </c>
      <c r="E13" s="10">
        <v>9.75</v>
      </c>
      <c r="F13" s="10">
        <v>83.91</v>
      </c>
      <c r="H13" s="10">
        <v>270</v>
      </c>
      <c r="I13" s="10">
        <f t="shared" si="0"/>
        <v>628</v>
      </c>
    </row>
    <row r="14" spans="1:10" x14ac:dyDescent="0.25">
      <c r="A14" s="21">
        <v>43037.211238425924</v>
      </c>
      <c r="B14" s="10" t="s">
        <v>0</v>
      </c>
      <c r="C14" s="10" t="s">
        <v>1</v>
      </c>
      <c r="D14" s="10">
        <v>622</v>
      </c>
      <c r="E14" s="10">
        <v>9.5</v>
      </c>
      <c r="F14" s="10">
        <v>83.71</v>
      </c>
      <c r="H14" s="10">
        <v>300</v>
      </c>
      <c r="I14" s="10">
        <f t="shared" si="0"/>
        <v>622</v>
      </c>
    </row>
    <row r="15" spans="1:10" ht="15.75" thickBot="1" x14ac:dyDescent="0.3">
      <c r="A15" s="22">
        <v>43037.211585648147</v>
      </c>
      <c r="B15" s="5" t="s">
        <v>0</v>
      </c>
      <c r="C15" s="5" t="s">
        <v>1</v>
      </c>
      <c r="D15" s="5">
        <v>608</v>
      </c>
      <c r="E15" s="5">
        <v>9.2200000000000006</v>
      </c>
      <c r="F15" s="5">
        <v>83.6</v>
      </c>
      <c r="H15" s="5">
        <v>330</v>
      </c>
      <c r="I15" s="5">
        <f t="shared" si="0"/>
        <v>608</v>
      </c>
    </row>
    <row r="16" spans="1:10" ht="16.5" thickTop="1" thickBot="1" x14ac:dyDescent="0.3">
      <c r="A16" s="1"/>
    </row>
    <row r="17" spans="1:11" ht="16.5" thickTop="1" thickBot="1" x14ac:dyDescent="0.3">
      <c r="A17" s="27" t="s">
        <v>20</v>
      </c>
      <c r="B17" s="31"/>
      <c r="C17" s="31"/>
      <c r="D17" s="31"/>
      <c r="E17" s="31"/>
      <c r="F17" s="32"/>
    </row>
    <row r="18" spans="1:11" ht="16.5" thickTop="1" thickBot="1" x14ac:dyDescent="0.3">
      <c r="A18" s="28" t="s">
        <v>2</v>
      </c>
      <c r="B18" s="28" t="s">
        <v>3</v>
      </c>
      <c r="C18" s="28" t="s">
        <v>4</v>
      </c>
      <c r="D18" s="28" t="s">
        <v>5</v>
      </c>
      <c r="E18" s="28" t="s">
        <v>6</v>
      </c>
      <c r="F18" s="28" t="s">
        <v>7</v>
      </c>
      <c r="H18" s="28" t="s">
        <v>8</v>
      </c>
      <c r="I18" s="28" t="s">
        <v>5</v>
      </c>
      <c r="J18" s="28" t="s">
        <v>9</v>
      </c>
      <c r="K18" s="34"/>
    </row>
    <row r="19" spans="1:11" ht="16.5" thickTop="1" thickBot="1" x14ac:dyDescent="0.3">
      <c r="A19" s="20">
        <v>43037.214016203703</v>
      </c>
      <c r="B19" s="4" t="s">
        <v>0</v>
      </c>
      <c r="C19" s="4" t="s">
        <v>1</v>
      </c>
      <c r="D19" s="4">
        <v>573</v>
      </c>
      <c r="E19" s="4">
        <v>7.7</v>
      </c>
      <c r="F19" s="4">
        <v>83.74</v>
      </c>
      <c r="H19" s="4">
        <v>0</v>
      </c>
      <c r="I19" s="4">
        <f>D19</f>
        <v>573</v>
      </c>
      <c r="J19" s="36">
        <f>SLOPE(I19:I30,H19:H30)</f>
        <v>0.2092074592074592</v>
      </c>
    </row>
    <row r="20" spans="1:11" ht="15.75" thickTop="1" x14ac:dyDescent="0.25">
      <c r="A20" s="21">
        <v>43037.214363425926</v>
      </c>
      <c r="B20" s="10" t="s">
        <v>0</v>
      </c>
      <c r="C20" s="10" t="s">
        <v>1</v>
      </c>
      <c r="D20" s="10">
        <v>578</v>
      </c>
      <c r="E20" s="10">
        <v>7.62</v>
      </c>
      <c r="F20" s="10">
        <v>84.5</v>
      </c>
      <c r="H20" s="10">
        <v>30</v>
      </c>
      <c r="I20" s="10">
        <f>D20</f>
        <v>578</v>
      </c>
    </row>
    <row r="21" spans="1:11" x14ac:dyDescent="0.25">
      <c r="A21" s="21">
        <v>43037.21471064815</v>
      </c>
      <c r="B21" s="10" t="s">
        <v>0</v>
      </c>
      <c r="C21" s="10" t="s">
        <v>1</v>
      </c>
      <c r="D21" s="10">
        <v>586</v>
      </c>
      <c r="E21" s="10">
        <v>7.56</v>
      </c>
      <c r="F21" s="10">
        <v>85.32</v>
      </c>
      <c r="H21" s="10">
        <v>60</v>
      </c>
      <c r="I21" s="10">
        <f t="shared" ref="I21:I30" si="1">D21</f>
        <v>586</v>
      </c>
    </row>
    <row r="22" spans="1:11" x14ac:dyDescent="0.25">
      <c r="A22" s="21">
        <v>43037.215057870373</v>
      </c>
      <c r="B22" s="10" t="s">
        <v>0</v>
      </c>
      <c r="C22" s="10" t="s">
        <v>1</v>
      </c>
      <c r="D22" s="10">
        <v>602</v>
      </c>
      <c r="E22" s="10">
        <v>7.5</v>
      </c>
      <c r="F22" s="10">
        <v>86.08</v>
      </c>
      <c r="H22" s="10">
        <v>90</v>
      </c>
      <c r="I22" s="10">
        <f t="shared" si="1"/>
        <v>602</v>
      </c>
    </row>
    <row r="23" spans="1:11" x14ac:dyDescent="0.25">
      <c r="A23" s="21">
        <v>43037.215405092589</v>
      </c>
      <c r="B23" s="10" t="s">
        <v>0</v>
      </c>
      <c r="C23" s="10" t="s">
        <v>1</v>
      </c>
      <c r="D23" s="10">
        <v>610</v>
      </c>
      <c r="E23" s="10">
        <v>7.46</v>
      </c>
      <c r="F23" s="10">
        <v>86.69</v>
      </c>
      <c r="H23" s="10">
        <v>120</v>
      </c>
      <c r="I23" s="10">
        <f t="shared" si="1"/>
        <v>610</v>
      </c>
    </row>
    <row r="24" spans="1:11" x14ac:dyDescent="0.25">
      <c r="A24" s="21">
        <v>43037.215752314813</v>
      </c>
      <c r="B24" s="10" t="s">
        <v>0</v>
      </c>
      <c r="C24" s="10" t="s">
        <v>1</v>
      </c>
      <c r="D24" s="10">
        <v>614</v>
      </c>
      <c r="E24" s="10">
        <v>7.44</v>
      </c>
      <c r="F24" s="10">
        <v>87.17</v>
      </c>
      <c r="H24" s="10">
        <v>150</v>
      </c>
      <c r="I24" s="10">
        <f t="shared" si="1"/>
        <v>614</v>
      </c>
    </row>
    <row r="25" spans="1:11" x14ac:dyDescent="0.25">
      <c r="A25" s="21">
        <v>43037.216099537036</v>
      </c>
      <c r="B25" s="10" t="s">
        <v>0</v>
      </c>
      <c r="C25" s="10" t="s">
        <v>1</v>
      </c>
      <c r="D25" s="10">
        <v>624</v>
      </c>
      <c r="E25" s="10">
        <v>7.4</v>
      </c>
      <c r="F25" s="10">
        <v>87.65</v>
      </c>
      <c r="H25" s="10">
        <v>180</v>
      </c>
      <c r="I25" s="10">
        <f t="shared" si="1"/>
        <v>624</v>
      </c>
    </row>
    <row r="26" spans="1:11" x14ac:dyDescent="0.25">
      <c r="A26" s="21">
        <v>43037.216446759259</v>
      </c>
      <c r="B26" s="10" t="s">
        <v>0</v>
      </c>
      <c r="C26" s="10" t="s">
        <v>1</v>
      </c>
      <c r="D26" s="10">
        <v>634</v>
      </c>
      <c r="E26" s="10">
        <v>7.38</v>
      </c>
      <c r="F26" s="10">
        <v>88.02</v>
      </c>
      <c r="H26" s="10">
        <v>210</v>
      </c>
      <c r="I26" s="10">
        <f t="shared" si="1"/>
        <v>634</v>
      </c>
    </row>
    <row r="27" spans="1:11" x14ac:dyDescent="0.25">
      <c r="A27" s="21">
        <v>43037.216793981483</v>
      </c>
      <c r="B27" s="10" t="s">
        <v>0</v>
      </c>
      <c r="C27" s="10" t="s">
        <v>1</v>
      </c>
      <c r="D27" s="10">
        <v>642</v>
      </c>
      <c r="E27" s="10">
        <v>7.37</v>
      </c>
      <c r="F27" s="10">
        <v>88.35</v>
      </c>
      <c r="H27" s="10">
        <v>240</v>
      </c>
      <c r="I27" s="10">
        <f t="shared" si="1"/>
        <v>642</v>
      </c>
    </row>
    <row r="28" spans="1:11" x14ac:dyDescent="0.25">
      <c r="A28" s="21">
        <v>43037.217141203706</v>
      </c>
      <c r="B28" s="10" t="s">
        <v>0</v>
      </c>
      <c r="C28" s="10" t="s">
        <v>1</v>
      </c>
      <c r="D28" s="10">
        <v>644</v>
      </c>
      <c r="E28" s="10">
        <v>7.33</v>
      </c>
      <c r="F28" s="10">
        <v>88.55</v>
      </c>
      <c r="H28" s="10">
        <v>270</v>
      </c>
      <c r="I28" s="10">
        <f t="shared" si="1"/>
        <v>644</v>
      </c>
    </row>
    <row r="29" spans="1:11" x14ac:dyDescent="0.25">
      <c r="A29" s="21">
        <v>43037.217488425929</v>
      </c>
      <c r="B29" s="10" t="s">
        <v>0</v>
      </c>
      <c r="C29" s="10" t="s">
        <v>1</v>
      </c>
      <c r="D29" s="10">
        <v>635</v>
      </c>
      <c r="E29" s="10">
        <v>7.2</v>
      </c>
      <c r="F29" s="10">
        <v>88.24</v>
      </c>
      <c r="H29" s="10">
        <v>300</v>
      </c>
      <c r="I29" s="10">
        <f t="shared" si="1"/>
        <v>635</v>
      </c>
    </row>
    <row r="30" spans="1:11" ht="15.75" thickBot="1" x14ac:dyDescent="0.3">
      <c r="A30" s="22">
        <v>43037.217835648145</v>
      </c>
      <c r="B30" s="5" t="s">
        <v>0</v>
      </c>
      <c r="C30" s="5" t="s">
        <v>1</v>
      </c>
      <c r="D30" s="5">
        <v>627</v>
      </c>
      <c r="E30" s="5">
        <v>7.04</v>
      </c>
      <c r="F30" s="5">
        <v>87.82</v>
      </c>
      <c r="H30" s="5">
        <v>330</v>
      </c>
      <c r="I30" s="5">
        <f t="shared" si="1"/>
        <v>627</v>
      </c>
    </row>
    <row r="31" spans="1:11" ht="16.5" thickTop="1" thickBot="1" x14ac:dyDescent="0.3">
      <c r="A31" s="1"/>
    </row>
    <row r="32" spans="1:11" ht="16.5" thickTop="1" thickBot="1" x14ac:dyDescent="0.3">
      <c r="A32" s="27" t="s">
        <v>21</v>
      </c>
      <c r="B32" s="31"/>
      <c r="C32" s="31"/>
      <c r="D32" s="31"/>
      <c r="E32" s="31"/>
      <c r="F32" s="32"/>
      <c r="G32" s="34"/>
      <c r="H32" s="34"/>
      <c r="I32" s="34"/>
      <c r="J32" s="34"/>
    </row>
    <row r="33" spans="1:11" ht="16.5" thickTop="1" thickBot="1" x14ac:dyDescent="0.3">
      <c r="A33" s="33" t="s">
        <v>2</v>
      </c>
      <c r="B33" s="28" t="s">
        <v>3</v>
      </c>
      <c r="C33" s="28" t="s">
        <v>4</v>
      </c>
      <c r="D33" s="28" t="s">
        <v>5</v>
      </c>
      <c r="E33" s="28" t="s">
        <v>6</v>
      </c>
      <c r="F33" s="28" t="s">
        <v>7</v>
      </c>
      <c r="G33" s="34"/>
      <c r="H33" s="28" t="s">
        <v>8</v>
      </c>
      <c r="I33" s="30" t="s">
        <v>5</v>
      </c>
      <c r="J33" s="28" t="s">
        <v>9</v>
      </c>
    </row>
    <row r="34" spans="1:11" ht="16.5" thickTop="1" thickBot="1" x14ac:dyDescent="0.3">
      <c r="A34" s="20">
        <v>43037.220266203702</v>
      </c>
      <c r="B34" s="4" t="s">
        <v>0</v>
      </c>
      <c r="C34" s="4" t="s">
        <v>1</v>
      </c>
      <c r="D34" s="4">
        <v>583</v>
      </c>
      <c r="E34" s="4">
        <v>5.75</v>
      </c>
      <c r="F34" s="4">
        <v>87.65</v>
      </c>
      <c r="H34" s="4">
        <v>0</v>
      </c>
      <c r="I34" s="4">
        <f>D34</f>
        <v>583</v>
      </c>
      <c r="J34" s="35">
        <f>SLOPE(I34:I45,H34:H45)</f>
        <v>0.10909090909090909</v>
      </c>
    </row>
    <row r="35" spans="1:11" ht="15.75" thickTop="1" x14ac:dyDescent="0.25">
      <c r="A35" s="21">
        <v>43037.220613425925</v>
      </c>
      <c r="B35" s="10" t="s">
        <v>0</v>
      </c>
      <c r="C35" s="10" t="s">
        <v>1</v>
      </c>
      <c r="D35" s="10">
        <v>585</v>
      </c>
      <c r="E35" s="10">
        <v>5.73</v>
      </c>
      <c r="F35" s="10">
        <v>88.02</v>
      </c>
      <c r="H35" s="10">
        <v>30</v>
      </c>
      <c r="I35" s="10">
        <f>D35</f>
        <v>585</v>
      </c>
    </row>
    <row r="36" spans="1:11" x14ac:dyDescent="0.25">
      <c r="A36" s="21">
        <v>43037.220960648148</v>
      </c>
      <c r="B36" s="10" t="s">
        <v>0</v>
      </c>
      <c r="C36" s="10" t="s">
        <v>1</v>
      </c>
      <c r="D36" s="10">
        <v>589</v>
      </c>
      <c r="E36" s="10">
        <v>5.74</v>
      </c>
      <c r="F36" s="10">
        <v>88.38</v>
      </c>
      <c r="H36" s="10">
        <v>60</v>
      </c>
      <c r="I36" s="10">
        <f t="shared" ref="I36:I45" si="2">D36</f>
        <v>589</v>
      </c>
    </row>
    <row r="37" spans="1:11" x14ac:dyDescent="0.25">
      <c r="A37" s="21">
        <v>43037.221307870372</v>
      </c>
      <c r="B37" s="10" t="s">
        <v>0</v>
      </c>
      <c r="C37" s="10" t="s">
        <v>1</v>
      </c>
      <c r="D37" s="10">
        <v>590</v>
      </c>
      <c r="E37" s="10">
        <v>5.74</v>
      </c>
      <c r="F37" s="10">
        <v>88.74</v>
      </c>
      <c r="H37" s="10">
        <v>90</v>
      </c>
      <c r="I37" s="10">
        <f t="shared" si="2"/>
        <v>590</v>
      </c>
    </row>
    <row r="38" spans="1:11" x14ac:dyDescent="0.25">
      <c r="A38" s="21">
        <v>43037.221655092595</v>
      </c>
      <c r="B38" s="10" t="s">
        <v>0</v>
      </c>
      <c r="C38" s="10" t="s">
        <v>1</v>
      </c>
      <c r="D38" s="10">
        <v>589</v>
      </c>
      <c r="E38" s="10">
        <v>5.77</v>
      </c>
      <c r="F38" s="10">
        <v>89.15</v>
      </c>
      <c r="H38" s="10">
        <v>120</v>
      </c>
      <c r="I38" s="10">
        <f t="shared" si="2"/>
        <v>589</v>
      </c>
    </row>
    <row r="39" spans="1:11" x14ac:dyDescent="0.25">
      <c r="A39" s="21">
        <v>43037.222002314818</v>
      </c>
      <c r="B39" s="10" t="s">
        <v>0</v>
      </c>
      <c r="C39" s="10" t="s">
        <v>1</v>
      </c>
      <c r="D39" s="10">
        <v>587</v>
      </c>
      <c r="E39" s="10">
        <v>5.8</v>
      </c>
      <c r="F39" s="10">
        <v>89.48</v>
      </c>
      <c r="H39" s="10">
        <v>150</v>
      </c>
      <c r="I39" s="10">
        <f t="shared" si="2"/>
        <v>587</v>
      </c>
    </row>
    <row r="40" spans="1:11" x14ac:dyDescent="0.25">
      <c r="A40" s="21">
        <v>43037.222349537034</v>
      </c>
      <c r="B40" s="10" t="s">
        <v>0</v>
      </c>
      <c r="C40" s="10" t="s">
        <v>1</v>
      </c>
      <c r="D40" s="10">
        <v>596</v>
      </c>
      <c r="E40" s="10">
        <v>5.84</v>
      </c>
      <c r="F40" s="10">
        <v>89.75</v>
      </c>
      <c r="H40" s="10">
        <v>180</v>
      </c>
      <c r="I40" s="10">
        <f t="shared" si="2"/>
        <v>596</v>
      </c>
    </row>
    <row r="41" spans="1:11" x14ac:dyDescent="0.25">
      <c r="A41" s="21">
        <v>43037.222696759258</v>
      </c>
      <c r="B41" s="10" t="s">
        <v>0</v>
      </c>
      <c r="C41" s="10" t="s">
        <v>1</v>
      </c>
      <c r="D41" s="10">
        <v>603</v>
      </c>
      <c r="E41" s="10">
        <v>5.92</v>
      </c>
      <c r="F41" s="10">
        <v>90.08</v>
      </c>
      <c r="H41" s="10">
        <v>210</v>
      </c>
      <c r="I41" s="10">
        <f t="shared" si="2"/>
        <v>603</v>
      </c>
    </row>
    <row r="42" spans="1:11" x14ac:dyDescent="0.25">
      <c r="A42" s="21">
        <v>43037.223043981481</v>
      </c>
      <c r="B42" s="10" t="s">
        <v>0</v>
      </c>
      <c r="C42" s="10" t="s">
        <v>1</v>
      </c>
      <c r="D42" s="10">
        <v>615</v>
      </c>
      <c r="E42" s="10">
        <v>5.96</v>
      </c>
      <c r="F42" s="10">
        <v>90.3</v>
      </c>
      <c r="H42" s="10">
        <v>240</v>
      </c>
      <c r="I42" s="10">
        <f t="shared" si="2"/>
        <v>615</v>
      </c>
    </row>
    <row r="43" spans="1:11" x14ac:dyDescent="0.25">
      <c r="A43" s="21">
        <v>43037.223391203705</v>
      </c>
      <c r="B43" s="10" t="s">
        <v>0</v>
      </c>
      <c r="C43" s="10" t="s">
        <v>1</v>
      </c>
      <c r="D43" s="10">
        <v>616</v>
      </c>
      <c r="E43" s="10">
        <v>5.97</v>
      </c>
      <c r="F43" s="10">
        <v>90.44</v>
      </c>
      <c r="H43" s="10">
        <v>270</v>
      </c>
      <c r="I43" s="10">
        <f t="shared" si="2"/>
        <v>616</v>
      </c>
    </row>
    <row r="44" spans="1:11" x14ac:dyDescent="0.25">
      <c r="A44" s="21">
        <v>43037.223738425928</v>
      </c>
      <c r="B44" s="10" t="s">
        <v>0</v>
      </c>
      <c r="C44" s="10" t="s">
        <v>1</v>
      </c>
      <c r="D44" s="10">
        <v>613</v>
      </c>
      <c r="E44" s="10">
        <v>5.98</v>
      </c>
      <c r="F44" s="10">
        <v>90.57</v>
      </c>
      <c r="H44" s="10">
        <v>300</v>
      </c>
      <c r="I44" s="10">
        <f t="shared" si="2"/>
        <v>613</v>
      </c>
    </row>
    <row r="45" spans="1:11" ht="15.75" thickBot="1" x14ac:dyDescent="0.3">
      <c r="A45" s="22">
        <v>43037.224085648151</v>
      </c>
      <c r="B45" s="5" t="s">
        <v>0</v>
      </c>
      <c r="C45" s="5" t="s">
        <v>1</v>
      </c>
      <c r="D45" s="5">
        <v>612</v>
      </c>
      <c r="E45" s="5">
        <v>5.98</v>
      </c>
      <c r="F45" s="5">
        <v>90.71</v>
      </c>
      <c r="H45" s="5">
        <v>330</v>
      </c>
      <c r="I45" s="5">
        <f t="shared" si="2"/>
        <v>612</v>
      </c>
    </row>
    <row r="46" spans="1:11" ht="16.5" thickTop="1" thickBot="1" x14ac:dyDescent="0.3"/>
    <row r="47" spans="1:11" ht="16.5" thickTop="1" thickBot="1" x14ac:dyDescent="0.3">
      <c r="B47" s="27" t="s">
        <v>82</v>
      </c>
      <c r="C47" s="31"/>
      <c r="D47" s="32"/>
      <c r="H47" s="30" t="s">
        <v>10</v>
      </c>
      <c r="I47" s="29"/>
      <c r="J47" s="19">
        <f>AVERAGE(J34,J19,J4)</f>
        <v>0.20027195027195024</v>
      </c>
    </row>
    <row r="48" spans="1:11" ht="16.5" thickTop="1" thickBot="1" x14ac:dyDescent="0.3">
      <c r="B48" s="28" t="s">
        <v>81</v>
      </c>
      <c r="C48" s="28" t="s">
        <v>79</v>
      </c>
      <c r="D48" s="28" t="s">
        <v>80</v>
      </c>
      <c r="H48" s="30" t="s">
        <v>15</v>
      </c>
      <c r="I48" s="29"/>
      <c r="J48" s="9">
        <f>AVERAGE(E34:E45,E19:E30,E4:E15)</f>
        <v>7.8672222222222228</v>
      </c>
      <c r="K48" s="9">
        <f>J48+273</f>
        <v>280.86722222222221</v>
      </c>
    </row>
    <row r="49" spans="1:6" ht="15.75" thickTop="1" x14ac:dyDescent="0.25">
      <c r="B49" s="10">
        <v>1</v>
      </c>
      <c r="C49" s="14">
        <v>0.2076388888888889</v>
      </c>
      <c r="D49" s="14">
        <v>0.21111111111111111</v>
      </c>
    </row>
    <row r="50" spans="1:6" x14ac:dyDescent="0.25">
      <c r="B50" s="10">
        <v>2</v>
      </c>
      <c r="C50" s="15">
        <v>0.21388888888888891</v>
      </c>
      <c r="D50" s="15">
        <v>0.21736111111111112</v>
      </c>
    </row>
    <row r="51" spans="1:6" ht="15.75" thickBot="1" x14ac:dyDescent="0.3">
      <c r="B51" s="5">
        <v>3</v>
      </c>
      <c r="C51" s="16">
        <v>0.22013888888888888</v>
      </c>
      <c r="D51" s="16">
        <v>0.22361111111111109</v>
      </c>
    </row>
    <row r="52" spans="1:6" ht="16.5" thickTop="1" thickBot="1" x14ac:dyDescent="0.3"/>
    <row r="53" spans="1:6" ht="16.5" thickTop="1" thickBot="1" x14ac:dyDescent="0.3">
      <c r="A53" s="27" t="s">
        <v>22</v>
      </c>
      <c r="B53" s="31"/>
      <c r="C53" s="31"/>
      <c r="D53" s="31"/>
      <c r="E53" s="31"/>
      <c r="F53" s="32"/>
    </row>
    <row r="54" spans="1:6" ht="16.5" thickTop="1" thickBot="1" x14ac:dyDescent="0.3">
      <c r="A54" s="28" t="s">
        <v>2</v>
      </c>
      <c r="B54" s="28" t="s">
        <v>3</v>
      </c>
      <c r="C54" s="28" t="s">
        <v>4</v>
      </c>
      <c r="D54" s="28" t="s">
        <v>5</v>
      </c>
      <c r="E54" s="28" t="s">
        <v>6</v>
      </c>
      <c r="F54" s="28" t="s">
        <v>7</v>
      </c>
    </row>
    <row r="55" spans="1:6" ht="15.75" thickTop="1" x14ac:dyDescent="0.25">
      <c r="A55" s="20">
        <v>43037.205682870372</v>
      </c>
      <c r="B55" s="4" t="s">
        <v>0</v>
      </c>
      <c r="C55" s="4" t="s">
        <v>1</v>
      </c>
      <c r="D55" s="4">
        <v>534</v>
      </c>
      <c r="E55" s="4">
        <v>13.89</v>
      </c>
      <c r="F55" s="4">
        <v>72.73</v>
      </c>
    </row>
    <row r="56" spans="1:6" x14ac:dyDescent="0.25">
      <c r="A56" s="21">
        <v>43037.206030092595</v>
      </c>
      <c r="B56" s="10" t="s">
        <v>0</v>
      </c>
      <c r="C56" s="10" t="s">
        <v>1</v>
      </c>
      <c r="D56" s="10">
        <v>535</v>
      </c>
      <c r="E56" s="10">
        <v>13.23</v>
      </c>
      <c r="F56" s="10">
        <v>73.709999999999994</v>
      </c>
    </row>
    <row r="57" spans="1:6" x14ac:dyDescent="0.25">
      <c r="A57" s="21">
        <v>43037.206377314818</v>
      </c>
      <c r="B57" s="10" t="s">
        <v>0</v>
      </c>
      <c r="C57" s="10" t="s">
        <v>1</v>
      </c>
      <c r="D57" s="10">
        <v>537</v>
      </c>
      <c r="E57" s="10">
        <v>12.71</v>
      </c>
      <c r="F57" s="10">
        <v>74.989999999999995</v>
      </c>
    </row>
    <row r="58" spans="1:6" x14ac:dyDescent="0.25">
      <c r="A58" s="21">
        <v>43037.206724537034</v>
      </c>
      <c r="B58" s="10" t="s">
        <v>0</v>
      </c>
      <c r="C58" s="10" t="s">
        <v>1</v>
      </c>
      <c r="D58" s="10">
        <v>532</v>
      </c>
      <c r="E58" s="10">
        <v>12.27</v>
      </c>
      <c r="F58" s="10">
        <v>76.2</v>
      </c>
    </row>
    <row r="59" spans="1:6" x14ac:dyDescent="0.25">
      <c r="A59" s="21">
        <v>43037.207071759258</v>
      </c>
      <c r="B59" s="10" t="s">
        <v>0</v>
      </c>
      <c r="C59" s="10" t="s">
        <v>1</v>
      </c>
      <c r="D59" s="10">
        <v>535</v>
      </c>
      <c r="E59" s="10">
        <v>11.94</v>
      </c>
      <c r="F59" s="10">
        <v>77.069999999999993</v>
      </c>
    </row>
    <row r="60" spans="1:6" x14ac:dyDescent="0.25">
      <c r="A60" s="21">
        <v>43037.207418981481</v>
      </c>
      <c r="B60" s="10" t="s">
        <v>0</v>
      </c>
      <c r="C60" s="10" t="s">
        <v>1</v>
      </c>
      <c r="D60" s="10">
        <v>541</v>
      </c>
      <c r="E60" s="10">
        <v>11.64</v>
      </c>
      <c r="F60" s="10">
        <v>77.849999999999994</v>
      </c>
    </row>
    <row r="61" spans="1:6" x14ac:dyDescent="0.25">
      <c r="A61" s="21">
        <v>43037.207766203705</v>
      </c>
      <c r="B61" s="10" t="s">
        <v>0</v>
      </c>
      <c r="C61" s="10" t="s">
        <v>1</v>
      </c>
      <c r="D61" s="10">
        <v>537</v>
      </c>
      <c r="E61" s="10">
        <v>11.37</v>
      </c>
      <c r="F61" s="10">
        <v>78.459999999999994</v>
      </c>
    </row>
    <row r="62" spans="1:6" x14ac:dyDescent="0.25">
      <c r="A62" s="21">
        <v>43037.208113425928</v>
      </c>
      <c r="B62" s="10" t="s">
        <v>0</v>
      </c>
      <c r="C62" s="10" t="s">
        <v>1</v>
      </c>
      <c r="D62" s="10">
        <v>548</v>
      </c>
      <c r="E62" s="10">
        <v>11.14</v>
      </c>
      <c r="F62" s="10">
        <v>79.27</v>
      </c>
    </row>
    <row r="63" spans="1:6" x14ac:dyDescent="0.25">
      <c r="A63" s="21">
        <v>43037.208460648151</v>
      </c>
      <c r="B63" s="10" t="s">
        <v>0</v>
      </c>
      <c r="C63" s="10" t="s">
        <v>1</v>
      </c>
      <c r="D63" s="10">
        <v>556</v>
      </c>
      <c r="E63" s="10">
        <v>10.94</v>
      </c>
      <c r="F63" s="10">
        <v>80.16</v>
      </c>
    </row>
    <row r="64" spans="1:6" x14ac:dyDescent="0.25">
      <c r="A64" s="21">
        <v>43037.208807870367</v>
      </c>
      <c r="B64" s="10" t="s">
        <v>0</v>
      </c>
      <c r="C64" s="10" t="s">
        <v>1</v>
      </c>
      <c r="D64" s="10">
        <v>564</v>
      </c>
      <c r="E64" s="10">
        <v>10.72</v>
      </c>
      <c r="F64" s="10">
        <v>81.03</v>
      </c>
    </row>
    <row r="65" spans="1:6" x14ac:dyDescent="0.25">
      <c r="A65" s="21">
        <v>43037.209155092591</v>
      </c>
      <c r="B65" s="10" t="s">
        <v>0</v>
      </c>
      <c r="C65" s="10" t="s">
        <v>1</v>
      </c>
      <c r="D65" s="10">
        <v>577</v>
      </c>
      <c r="E65" s="10">
        <v>10.55</v>
      </c>
      <c r="F65" s="10">
        <v>81.8</v>
      </c>
    </row>
    <row r="66" spans="1:6" x14ac:dyDescent="0.25">
      <c r="A66" s="21">
        <v>43037.209502314814</v>
      </c>
      <c r="B66" s="10" t="s">
        <v>0</v>
      </c>
      <c r="C66" s="10" t="s">
        <v>1</v>
      </c>
      <c r="D66" s="10">
        <v>587</v>
      </c>
      <c r="E66" s="10">
        <v>10.38</v>
      </c>
      <c r="F66" s="10">
        <v>82.53</v>
      </c>
    </row>
    <row r="67" spans="1:6" x14ac:dyDescent="0.25">
      <c r="A67" s="21">
        <v>43037.209849537037</v>
      </c>
      <c r="B67" s="10" t="s">
        <v>0</v>
      </c>
      <c r="C67" s="10" t="s">
        <v>1</v>
      </c>
      <c r="D67" s="10">
        <v>602</v>
      </c>
      <c r="E67" s="10">
        <v>10.26</v>
      </c>
      <c r="F67" s="10">
        <v>83.15</v>
      </c>
    </row>
    <row r="68" spans="1:6" x14ac:dyDescent="0.25">
      <c r="A68" s="21">
        <v>43037.210196759261</v>
      </c>
      <c r="B68" s="10" t="s">
        <v>0</v>
      </c>
      <c r="C68" s="10" t="s">
        <v>1</v>
      </c>
      <c r="D68" s="10">
        <v>618</v>
      </c>
      <c r="E68" s="10">
        <v>10.17</v>
      </c>
      <c r="F68" s="10">
        <v>83.85</v>
      </c>
    </row>
    <row r="69" spans="1:6" x14ac:dyDescent="0.25">
      <c r="A69" s="21">
        <v>43037.210543981484</v>
      </c>
      <c r="B69" s="10" t="s">
        <v>0</v>
      </c>
      <c r="C69" s="10" t="s">
        <v>1</v>
      </c>
      <c r="D69" s="10">
        <v>631</v>
      </c>
      <c r="E69" s="10">
        <v>10.039999999999999</v>
      </c>
      <c r="F69" s="10">
        <v>84.28</v>
      </c>
    </row>
    <row r="70" spans="1:6" x14ac:dyDescent="0.25">
      <c r="A70" s="21">
        <v>43037.2108912037</v>
      </c>
      <c r="B70" s="10" t="s">
        <v>0</v>
      </c>
      <c r="C70" s="10" t="s">
        <v>1</v>
      </c>
      <c r="D70" s="10">
        <v>628</v>
      </c>
      <c r="E70" s="10">
        <v>9.75</v>
      </c>
      <c r="F70" s="10">
        <v>83.91</v>
      </c>
    </row>
    <row r="71" spans="1:6" x14ac:dyDescent="0.25">
      <c r="A71" s="21">
        <v>43037.211238425924</v>
      </c>
      <c r="B71" s="10" t="s">
        <v>0</v>
      </c>
      <c r="C71" s="10" t="s">
        <v>1</v>
      </c>
      <c r="D71" s="10">
        <v>622</v>
      </c>
      <c r="E71" s="10">
        <v>9.5</v>
      </c>
      <c r="F71" s="10">
        <v>83.71</v>
      </c>
    </row>
    <row r="72" spans="1:6" x14ac:dyDescent="0.25">
      <c r="A72" s="21">
        <v>43037.211585648147</v>
      </c>
      <c r="B72" s="10" t="s">
        <v>0</v>
      </c>
      <c r="C72" s="10" t="s">
        <v>1</v>
      </c>
      <c r="D72" s="10">
        <v>608</v>
      </c>
      <c r="E72" s="10">
        <v>9.2200000000000006</v>
      </c>
      <c r="F72" s="10">
        <v>83.6</v>
      </c>
    </row>
    <row r="73" spans="1:6" x14ac:dyDescent="0.25">
      <c r="A73" s="21">
        <v>43037.21193287037</v>
      </c>
      <c r="B73" s="10" t="s">
        <v>0</v>
      </c>
      <c r="C73" s="10" t="s">
        <v>1</v>
      </c>
      <c r="D73" s="10">
        <v>591</v>
      </c>
      <c r="E73" s="10">
        <v>8.92</v>
      </c>
      <c r="F73" s="10">
        <v>83.43</v>
      </c>
    </row>
    <row r="74" spans="1:6" x14ac:dyDescent="0.25">
      <c r="A74" s="21">
        <v>43037.212280092594</v>
      </c>
      <c r="B74" s="10" t="s">
        <v>0</v>
      </c>
      <c r="C74" s="10" t="s">
        <v>1</v>
      </c>
      <c r="D74" s="10">
        <v>586</v>
      </c>
      <c r="E74" s="10">
        <v>8.64</v>
      </c>
      <c r="F74" s="10">
        <v>83.18</v>
      </c>
    </row>
    <row r="75" spans="1:6" x14ac:dyDescent="0.25">
      <c r="A75" s="21">
        <v>43037.212627314817</v>
      </c>
      <c r="B75" s="10" t="s">
        <v>0</v>
      </c>
      <c r="C75" s="10" t="s">
        <v>1</v>
      </c>
      <c r="D75" s="10">
        <v>575</v>
      </c>
      <c r="E75" s="10">
        <v>8.31</v>
      </c>
      <c r="F75" s="10">
        <v>82.79</v>
      </c>
    </row>
    <row r="76" spans="1:6" x14ac:dyDescent="0.25">
      <c r="A76" s="21">
        <v>43037.21297453704</v>
      </c>
      <c r="B76" s="10" t="s">
        <v>0</v>
      </c>
      <c r="C76" s="10" t="s">
        <v>1</v>
      </c>
      <c r="D76" s="10">
        <v>570</v>
      </c>
      <c r="E76" s="10">
        <v>7.96</v>
      </c>
      <c r="F76" s="10">
        <v>82.31</v>
      </c>
    </row>
    <row r="77" spans="1:6" x14ac:dyDescent="0.25">
      <c r="A77" s="21">
        <v>43037.213321759256</v>
      </c>
      <c r="B77" s="10" t="s">
        <v>0</v>
      </c>
      <c r="C77" s="10" t="s">
        <v>1</v>
      </c>
      <c r="D77" s="10">
        <v>568</v>
      </c>
      <c r="E77" s="10">
        <v>7.9</v>
      </c>
      <c r="F77" s="10">
        <v>82.56</v>
      </c>
    </row>
    <row r="78" spans="1:6" x14ac:dyDescent="0.25">
      <c r="A78" s="21">
        <v>43037.21366898148</v>
      </c>
      <c r="B78" s="10" t="s">
        <v>0</v>
      </c>
      <c r="C78" s="10" t="s">
        <v>1</v>
      </c>
      <c r="D78" s="10">
        <v>571</v>
      </c>
      <c r="E78" s="10">
        <v>7.79</v>
      </c>
      <c r="F78" s="10">
        <v>82.98</v>
      </c>
    </row>
    <row r="79" spans="1:6" x14ac:dyDescent="0.25">
      <c r="A79" s="21">
        <v>43037.214016203703</v>
      </c>
      <c r="B79" s="10" t="s">
        <v>0</v>
      </c>
      <c r="C79" s="10" t="s">
        <v>1</v>
      </c>
      <c r="D79" s="10">
        <v>573</v>
      </c>
      <c r="E79" s="10">
        <v>7.7</v>
      </c>
      <c r="F79" s="10">
        <v>83.74</v>
      </c>
    </row>
    <row r="80" spans="1:6" x14ac:dyDescent="0.25">
      <c r="A80" s="21">
        <v>43037.214363425926</v>
      </c>
      <c r="B80" s="10" t="s">
        <v>0</v>
      </c>
      <c r="C80" s="10" t="s">
        <v>1</v>
      </c>
      <c r="D80" s="10">
        <v>578</v>
      </c>
      <c r="E80" s="10">
        <v>7.62</v>
      </c>
      <c r="F80" s="10">
        <v>84.5</v>
      </c>
    </row>
    <row r="81" spans="1:6" x14ac:dyDescent="0.25">
      <c r="A81" s="21">
        <v>43037.21471064815</v>
      </c>
      <c r="B81" s="10" t="s">
        <v>0</v>
      </c>
      <c r="C81" s="10" t="s">
        <v>1</v>
      </c>
      <c r="D81" s="10">
        <v>586</v>
      </c>
      <c r="E81" s="10">
        <v>7.56</v>
      </c>
      <c r="F81" s="10">
        <v>85.32</v>
      </c>
    </row>
    <row r="82" spans="1:6" x14ac:dyDescent="0.25">
      <c r="A82" s="21">
        <v>43037.215057870373</v>
      </c>
      <c r="B82" s="10" t="s">
        <v>0</v>
      </c>
      <c r="C82" s="10" t="s">
        <v>1</v>
      </c>
      <c r="D82" s="10">
        <v>602</v>
      </c>
      <c r="E82" s="10">
        <v>7.5</v>
      </c>
      <c r="F82" s="10">
        <v>86.08</v>
      </c>
    </row>
    <row r="83" spans="1:6" x14ac:dyDescent="0.25">
      <c r="A83" s="21">
        <v>43037.215405092589</v>
      </c>
      <c r="B83" s="10" t="s">
        <v>0</v>
      </c>
      <c r="C83" s="10" t="s">
        <v>1</v>
      </c>
      <c r="D83" s="10">
        <v>610</v>
      </c>
      <c r="E83" s="10">
        <v>7.46</v>
      </c>
      <c r="F83" s="10">
        <v>86.69</v>
      </c>
    </row>
    <row r="84" spans="1:6" x14ac:dyDescent="0.25">
      <c r="A84" s="21">
        <v>43037.215752314813</v>
      </c>
      <c r="B84" s="10" t="s">
        <v>0</v>
      </c>
      <c r="C84" s="10" t="s">
        <v>1</v>
      </c>
      <c r="D84" s="10">
        <v>614</v>
      </c>
      <c r="E84" s="10">
        <v>7.44</v>
      </c>
      <c r="F84" s="10">
        <v>87.17</v>
      </c>
    </row>
    <row r="85" spans="1:6" x14ac:dyDescent="0.25">
      <c r="A85" s="21">
        <v>43037.216099537036</v>
      </c>
      <c r="B85" s="10" t="s">
        <v>0</v>
      </c>
      <c r="C85" s="10" t="s">
        <v>1</v>
      </c>
      <c r="D85" s="10">
        <v>624</v>
      </c>
      <c r="E85" s="10">
        <v>7.4</v>
      </c>
      <c r="F85" s="10">
        <v>87.65</v>
      </c>
    </row>
    <row r="86" spans="1:6" x14ac:dyDescent="0.25">
      <c r="A86" s="21">
        <v>43037.216446759259</v>
      </c>
      <c r="B86" s="10" t="s">
        <v>0</v>
      </c>
      <c r="C86" s="10" t="s">
        <v>1</v>
      </c>
      <c r="D86" s="10">
        <v>634</v>
      </c>
      <c r="E86" s="10">
        <v>7.38</v>
      </c>
      <c r="F86" s="10">
        <v>88.02</v>
      </c>
    </row>
    <row r="87" spans="1:6" x14ac:dyDescent="0.25">
      <c r="A87" s="21">
        <v>43037.216793981483</v>
      </c>
      <c r="B87" s="10" t="s">
        <v>0</v>
      </c>
      <c r="C87" s="10" t="s">
        <v>1</v>
      </c>
      <c r="D87" s="10">
        <v>642</v>
      </c>
      <c r="E87" s="10">
        <v>7.37</v>
      </c>
      <c r="F87" s="10">
        <v>88.35</v>
      </c>
    </row>
    <row r="88" spans="1:6" x14ac:dyDescent="0.25">
      <c r="A88" s="21">
        <v>43037.217141203706</v>
      </c>
      <c r="B88" s="10" t="s">
        <v>0</v>
      </c>
      <c r="C88" s="10" t="s">
        <v>1</v>
      </c>
      <c r="D88" s="10">
        <v>644</v>
      </c>
      <c r="E88" s="10">
        <v>7.33</v>
      </c>
      <c r="F88" s="10">
        <v>88.55</v>
      </c>
    </row>
    <row r="89" spans="1:6" x14ac:dyDescent="0.25">
      <c r="A89" s="21">
        <v>43037.217488425929</v>
      </c>
      <c r="B89" s="10" t="s">
        <v>0</v>
      </c>
      <c r="C89" s="10" t="s">
        <v>1</v>
      </c>
      <c r="D89" s="10">
        <v>635</v>
      </c>
      <c r="E89" s="10">
        <v>7.2</v>
      </c>
      <c r="F89" s="10">
        <v>88.24</v>
      </c>
    </row>
    <row r="90" spans="1:6" x14ac:dyDescent="0.25">
      <c r="A90" s="21">
        <v>43037.217835648145</v>
      </c>
      <c r="B90" s="10" t="s">
        <v>0</v>
      </c>
      <c r="C90" s="10" t="s">
        <v>1</v>
      </c>
      <c r="D90" s="10">
        <v>627</v>
      </c>
      <c r="E90" s="10">
        <v>7.04</v>
      </c>
      <c r="F90" s="10">
        <v>87.82</v>
      </c>
    </row>
    <row r="91" spans="1:6" x14ac:dyDescent="0.25">
      <c r="A91" s="21">
        <v>43037.218182870369</v>
      </c>
      <c r="B91" s="10" t="s">
        <v>0</v>
      </c>
      <c r="C91" s="10" t="s">
        <v>1</v>
      </c>
      <c r="D91" s="10">
        <v>619</v>
      </c>
      <c r="E91" s="10">
        <v>6.84</v>
      </c>
      <c r="F91" s="10">
        <v>87.45</v>
      </c>
    </row>
    <row r="92" spans="1:6" x14ac:dyDescent="0.25">
      <c r="A92" s="21">
        <v>43037.218530092592</v>
      </c>
      <c r="B92" s="10" t="s">
        <v>0</v>
      </c>
      <c r="C92" s="10" t="s">
        <v>1</v>
      </c>
      <c r="D92" s="10">
        <v>603</v>
      </c>
      <c r="E92" s="10">
        <v>6.58</v>
      </c>
      <c r="F92" s="10">
        <v>86.75</v>
      </c>
    </row>
    <row r="93" spans="1:6" x14ac:dyDescent="0.25">
      <c r="A93" s="21">
        <v>43037.218877314815</v>
      </c>
      <c r="B93" s="10" t="s">
        <v>0</v>
      </c>
      <c r="C93" s="10" t="s">
        <v>1</v>
      </c>
      <c r="D93" s="10">
        <v>593</v>
      </c>
      <c r="E93" s="10">
        <v>6.33</v>
      </c>
      <c r="F93" s="10">
        <v>86.36</v>
      </c>
    </row>
    <row r="94" spans="1:6" x14ac:dyDescent="0.25">
      <c r="A94" s="21">
        <v>43037.219224537039</v>
      </c>
      <c r="B94" s="10" t="s">
        <v>0</v>
      </c>
      <c r="C94" s="10" t="s">
        <v>1</v>
      </c>
      <c r="D94" s="10">
        <v>584</v>
      </c>
      <c r="E94" s="10">
        <v>6.1</v>
      </c>
      <c r="F94" s="10">
        <v>86.16</v>
      </c>
    </row>
    <row r="95" spans="1:6" x14ac:dyDescent="0.25">
      <c r="A95" s="21">
        <v>43037.219571759262</v>
      </c>
      <c r="B95" s="10" t="s">
        <v>0</v>
      </c>
      <c r="C95" s="10" t="s">
        <v>1</v>
      </c>
      <c r="D95" s="10">
        <v>581</v>
      </c>
      <c r="E95" s="10">
        <v>5.9</v>
      </c>
      <c r="F95" s="10">
        <v>86.47</v>
      </c>
    </row>
    <row r="96" spans="1:6" x14ac:dyDescent="0.25">
      <c r="A96" s="21">
        <v>43037.219918981478</v>
      </c>
      <c r="B96" s="10" t="s">
        <v>0</v>
      </c>
      <c r="C96" s="10" t="s">
        <v>1</v>
      </c>
      <c r="D96" s="10">
        <v>585</v>
      </c>
      <c r="E96" s="10">
        <v>5.8</v>
      </c>
      <c r="F96" s="10">
        <v>87.17</v>
      </c>
    </row>
    <row r="97" spans="1:6" x14ac:dyDescent="0.25">
      <c r="A97" s="21">
        <v>43037.220266203702</v>
      </c>
      <c r="B97" s="10" t="s">
        <v>0</v>
      </c>
      <c r="C97" s="10" t="s">
        <v>1</v>
      </c>
      <c r="D97" s="10">
        <v>583</v>
      </c>
      <c r="E97" s="10">
        <v>5.75</v>
      </c>
      <c r="F97" s="10">
        <v>87.65</v>
      </c>
    </row>
    <row r="98" spans="1:6" x14ac:dyDescent="0.25">
      <c r="A98" s="21">
        <v>43037.220613425925</v>
      </c>
      <c r="B98" s="10" t="s">
        <v>0</v>
      </c>
      <c r="C98" s="10" t="s">
        <v>1</v>
      </c>
      <c r="D98" s="10">
        <v>585</v>
      </c>
      <c r="E98" s="10">
        <v>5.73</v>
      </c>
      <c r="F98" s="10">
        <v>88.02</v>
      </c>
    </row>
    <row r="99" spans="1:6" x14ac:dyDescent="0.25">
      <c r="A99" s="21">
        <v>43037.220960648148</v>
      </c>
      <c r="B99" s="10" t="s">
        <v>0</v>
      </c>
      <c r="C99" s="10" t="s">
        <v>1</v>
      </c>
      <c r="D99" s="10">
        <v>589</v>
      </c>
      <c r="E99" s="10">
        <v>5.74</v>
      </c>
      <c r="F99" s="10">
        <v>88.38</v>
      </c>
    </row>
    <row r="100" spans="1:6" x14ac:dyDescent="0.25">
      <c r="A100" s="21">
        <v>43037.221307870372</v>
      </c>
      <c r="B100" s="10" t="s">
        <v>0</v>
      </c>
      <c r="C100" s="10" t="s">
        <v>1</v>
      </c>
      <c r="D100" s="10">
        <v>590</v>
      </c>
      <c r="E100" s="10">
        <v>5.74</v>
      </c>
      <c r="F100" s="10">
        <v>88.74</v>
      </c>
    </row>
    <row r="101" spans="1:6" x14ac:dyDescent="0.25">
      <c r="A101" s="21">
        <v>43037.221655092595</v>
      </c>
      <c r="B101" s="10" t="s">
        <v>0</v>
      </c>
      <c r="C101" s="10" t="s">
        <v>1</v>
      </c>
      <c r="D101" s="10">
        <v>589</v>
      </c>
      <c r="E101" s="10">
        <v>5.77</v>
      </c>
      <c r="F101" s="10">
        <v>89.15</v>
      </c>
    </row>
    <row r="102" spans="1:6" x14ac:dyDescent="0.25">
      <c r="A102" s="21">
        <v>43037.222002314818</v>
      </c>
      <c r="B102" s="10" t="s">
        <v>0</v>
      </c>
      <c r="C102" s="10" t="s">
        <v>1</v>
      </c>
      <c r="D102" s="10">
        <v>587</v>
      </c>
      <c r="E102" s="10">
        <v>5.8</v>
      </c>
      <c r="F102" s="10">
        <v>89.48</v>
      </c>
    </row>
    <row r="103" spans="1:6" x14ac:dyDescent="0.25">
      <c r="A103" s="21">
        <v>43037.222349537034</v>
      </c>
      <c r="B103" s="10" t="s">
        <v>0</v>
      </c>
      <c r="C103" s="10" t="s">
        <v>1</v>
      </c>
      <c r="D103" s="10">
        <v>596</v>
      </c>
      <c r="E103" s="10">
        <v>5.84</v>
      </c>
      <c r="F103" s="10">
        <v>89.75</v>
      </c>
    </row>
    <row r="104" spans="1:6" x14ac:dyDescent="0.25">
      <c r="A104" s="21">
        <v>43037.222696759258</v>
      </c>
      <c r="B104" s="10" t="s">
        <v>0</v>
      </c>
      <c r="C104" s="10" t="s">
        <v>1</v>
      </c>
      <c r="D104" s="10">
        <v>603</v>
      </c>
      <c r="E104" s="10">
        <v>5.92</v>
      </c>
      <c r="F104" s="10">
        <v>90.08</v>
      </c>
    </row>
    <row r="105" spans="1:6" x14ac:dyDescent="0.25">
      <c r="A105" s="21">
        <v>43037.223043981481</v>
      </c>
      <c r="B105" s="10" t="s">
        <v>0</v>
      </c>
      <c r="C105" s="10" t="s">
        <v>1</v>
      </c>
      <c r="D105" s="10">
        <v>615</v>
      </c>
      <c r="E105" s="10">
        <v>5.96</v>
      </c>
      <c r="F105" s="10">
        <v>90.3</v>
      </c>
    </row>
    <row r="106" spans="1:6" x14ac:dyDescent="0.25">
      <c r="A106" s="21">
        <v>43037.223391203705</v>
      </c>
      <c r="B106" s="10" t="s">
        <v>0</v>
      </c>
      <c r="C106" s="10" t="s">
        <v>1</v>
      </c>
      <c r="D106" s="10">
        <v>616</v>
      </c>
      <c r="E106" s="10">
        <v>5.97</v>
      </c>
      <c r="F106" s="10">
        <v>90.44</v>
      </c>
    </row>
    <row r="107" spans="1:6" x14ac:dyDescent="0.25">
      <c r="A107" s="21">
        <v>43037.223738425928</v>
      </c>
      <c r="B107" s="10" t="s">
        <v>0</v>
      </c>
      <c r="C107" s="10" t="s">
        <v>1</v>
      </c>
      <c r="D107" s="10">
        <v>613</v>
      </c>
      <c r="E107" s="10">
        <v>5.98</v>
      </c>
      <c r="F107" s="10">
        <v>90.57</v>
      </c>
    </row>
    <row r="108" spans="1:6" x14ac:dyDescent="0.25">
      <c r="A108" s="21">
        <v>43037.224085648151</v>
      </c>
      <c r="B108" s="10" t="s">
        <v>0</v>
      </c>
      <c r="C108" s="10" t="s">
        <v>1</v>
      </c>
      <c r="D108" s="10">
        <v>612</v>
      </c>
      <c r="E108" s="10">
        <v>5.98</v>
      </c>
      <c r="F108" s="10">
        <v>90.71</v>
      </c>
    </row>
    <row r="109" spans="1:6" x14ac:dyDescent="0.25">
      <c r="A109" s="21">
        <v>43037.224432870367</v>
      </c>
      <c r="B109" s="10" t="s">
        <v>0</v>
      </c>
      <c r="C109" s="10" t="s">
        <v>1</v>
      </c>
      <c r="D109" s="10">
        <v>605</v>
      </c>
      <c r="E109" s="10">
        <v>6</v>
      </c>
      <c r="F109" s="10">
        <v>90.85</v>
      </c>
    </row>
    <row r="110" spans="1:6" x14ac:dyDescent="0.25">
      <c r="A110" s="21">
        <v>43037.224780092591</v>
      </c>
      <c r="B110" s="10" t="s">
        <v>0</v>
      </c>
      <c r="C110" s="10" t="s">
        <v>1</v>
      </c>
      <c r="D110" s="10">
        <v>603</v>
      </c>
      <c r="E110" s="10">
        <v>6.04</v>
      </c>
      <c r="F110" s="10">
        <v>90.9</v>
      </c>
    </row>
    <row r="111" spans="1:6" x14ac:dyDescent="0.25">
      <c r="A111" s="21">
        <v>43037.225127314814</v>
      </c>
      <c r="B111" s="10" t="s">
        <v>0</v>
      </c>
      <c r="C111" s="10" t="s">
        <v>1</v>
      </c>
      <c r="D111" s="10">
        <v>601</v>
      </c>
      <c r="E111" s="10">
        <v>6.07</v>
      </c>
      <c r="F111" s="10">
        <v>91.01</v>
      </c>
    </row>
    <row r="112" spans="1:6" x14ac:dyDescent="0.25">
      <c r="A112" s="21">
        <v>43037.225474537037</v>
      </c>
      <c r="B112" s="10" t="s">
        <v>0</v>
      </c>
      <c r="C112" s="10" t="s">
        <v>1</v>
      </c>
      <c r="D112" s="10">
        <v>600</v>
      </c>
      <c r="E112" s="10">
        <v>6.12</v>
      </c>
      <c r="F112" s="10">
        <v>91.07</v>
      </c>
    </row>
    <row r="113" spans="1:6" x14ac:dyDescent="0.25">
      <c r="A113" s="21">
        <v>43037.225821759261</v>
      </c>
      <c r="B113" s="10" t="s">
        <v>0</v>
      </c>
      <c r="C113" s="10" t="s">
        <v>1</v>
      </c>
      <c r="D113" s="10">
        <v>594</v>
      </c>
      <c r="E113" s="10">
        <v>6.15</v>
      </c>
      <c r="F113" s="10">
        <v>91.12</v>
      </c>
    </row>
    <row r="114" spans="1:6" x14ac:dyDescent="0.25">
      <c r="A114" s="21">
        <v>43037.226168981484</v>
      </c>
      <c r="B114" s="10" t="s">
        <v>0</v>
      </c>
      <c r="C114" s="10" t="s">
        <v>1</v>
      </c>
      <c r="D114" s="10">
        <v>596</v>
      </c>
      <c r="E114" s="10">
        <v>6.2</v>
      </c>
      <c r="F114" s="10">
        <v>91.15</v>
      </c>
    </row>
    <row r="115" spans="1:6" ht="15.75" thickBot="1" x14ac:dyDescent="0.3">
      <c r="A115" s="22">
        <v>43037.2265162037</v>
      </c>
      <c r="B115" s="5" t="s">
        <v>0</v>
      </c>
      <c r="C115" s="5" t="s">
        <v>1</v>
      </c>
      <c r="D115" s="5">
        <v>595</v>
      </c>
      <c r="E115" s="5">
        <v>6.23</v>
      </c>
      <c r="F115" s="5">
        <v>91.15</v>
      </c>
    </row>
    <row r="116" spans="1:6" ht="15.75" thickTop="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Summary</vt:lpstr>
      <vt:lpstr>Flux Calculations</vt:lpstr>
      <vt:lpstr>Data</vt:lpstr>
      <vt:lpstr>1C</vt:lpstr>
      <vt:lpstr>1G</vt:lpstr>
      <vt:lpstr>2C</vt:lpstr>
      <vt:lpstr>2G</vt:lpstr>
      <vt:lpstr>3C</vt:lpstr>
      <vt:lpstr>3G</vt:lpstr>
      <vt:lpstr>4C</vt:lpstr>
      <vt:lpstr>4G</vt:lpstr>
      <vt:lpstr>5C</vt:lpstr>
      <vt:lpstr>5G</vt:lpstr>
      <vt:lpstr>6C</vt:lpstr>
      <vt:lpstr>6G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Hayley Huerd</dc:creator>
  <cp:lastModifiedBy>Owner</cp:lastModifiedBy>
  <cp:lastPrinted>2017-10-30T22:54:22Z</cp:lastPrinted>
  <dcterms:created xsi:type="dcterms:W3CDTF">2017-07-10T14:34:19Z</dcterms:created>
  <dcterms:modified xsi:type="dcterms:W3CDTF">2017-11-01T02:06:07Z</dcterms:modified>
</cp:coreProperties>
</file>